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112(下)開學給導師各項資料\"/>
    </mc:Choice>
  </mc:AlternateContent>
  <bookViews>
    <workbookView xWindow="0" yWindow="0" windowWidth="23040" windowHeight="10092"/>
  </bookViews>
  <sheets>
    <sheet name="111下國中" sheetId="1" r:id="rId1"/>
    <sheet name="111(下)高中" sheetId="4" r:id="rId2"/>
  </sheets>
  <definedNames>
    <definedName name="_xlnm.Print_Titles" localSheetId="0">'111下國中'!$1:$2</definedName>
  </definedNames>
  <calcPr calcId="162913"/>
</workbook>
</file>

<file path=xl/calcChain.xml><?xml version="1.0" encoding="utf-8"?>
<calcChain xmlns="http://schemas.openxmlformats.org/spreadsheetml/2006/main">
  <c r="J15" i="4" l="1"/>
  <c r="J16" i="4"/>
  <c r="J17" i="4"/>
  <c r="J21" i="4"/>
  <c r="J22" i="4"/>
  <c r="J23" i="4"/>
  <c r="J24" i="4"/>
  <c r="J25" i="4"/>
  <c r="J26" i="4"/>
  <c r="J27" i="4"/>
  <c r="J28" i="4"/>
  <c r="J29" i="4"/>
  <c r="J30" i="4"/>
  <c r="J31" i="4"/>
  <c r="J32" i="4"/>
  <c r="J33" i="4"/>
  <c r="J34" i="4"/>
  <c r="J35" i="4"/>
  <c r="J36" i="4"/>
  <c r="J37" i="4"/>
  <c r="J38" i="4"/>
  <c r="J39" i="4"/>
  <c r="O14" i="4"/>
  <c r="O20" i="4" s="1"/>
  <c r="C18" i="4"/>
  <c r="L17" i="4"/>
  <c r="I39" i="4" l="1"/>
  <c r="I33" i="4"/>
  <c r="I27" i="4"/>
  <c r="I21" i="4"/>
  <c r="I15" i="4"/>
  <c r="I36" i="4"/>
  <c r="I30" i="4"/>
  <c r="I24" i="4"/>
  <c r="I18" i="4"/>
  <c r="I12" i="4"/>
  <c r="I44" i="1"/>
  <c r="I38" i="1"/>
  <c r="I32" i="1"/>
  <c r="I14" i="1"/>
  <c r="I41" i="1"/>
  <c r="I35" i="1"/>
  <c r="I29" i="1"/>
  <c r="J12" i="4"/>
  <c r="J11" i="4"/>
  <c r="J13" i="4"/>
  <c r="J10" i="4"/>
  <c r="L18" i="4" l="1"/>
  <c r="I9" i="1" l="1"/>
  <c r="H28" i="4"/>
  <c r="H16" i="4"/>
  <c r="H33" i="1"/>
  <c r="H21" i="1"/>
  <c r="I19" i="4" l="1"/>
  <c r="I13" i="4"/>
  <c r="N18" i="4"/>
  <c r="N17" i="4"/>
  <c r="N16" i="4"/>
  <c r="D18" i="4"/>
  <c r="D17" i="4"/>
  <c r="D16" i="4"/>
  <c r="I56" i="4" l="1"/>
  <c r="C60" i="4"/>
  <c r="I24" i="1"/>
  <c r="I25" i="1" s="1"/>
  <c r="O16" i="4"/>
  <c r="M16" i="4"/>
  <c r="O13" i="4"/>
  <c r="O19" i="4" s="1"/>
  <c r="O37" i="4"/>
  <c r="O31" i="4"/>
  <c r="O25" i="4"/>
  <c r="N60" i="4"/>
  <c r="L60" i="4"/>
  <c r="D60" i="4"/>
  <c r="N59" i="4"/>
  <c r="L59" i="4"/>
  <c r="K59" i="4"/>
  <c r="K60" i="4" s="1"/>
  <c r="I60" i="4"/>
  <c r="D59" i="4"/>
  <c r="C59" i="4"/>
  <c r="N58" i="4"/>
  <c r="L58" i="4"/>
  <c r="H58" i="4"/>
  <c r="D58" i="4"/>
  <c r="C58" i="4"/>
  <c r="K56" i="4"/>
  <c r="K57" i="4" s="1"/>
  <c r="H56" i="4"/>
  <c r="H57" i="4" s="1"/>
  <c r="N36" i="4"/>
  <c r="L36" i="4"/>
  <c r="L39" i="4" s="1"/>
  <c r="D36" i="4"/>
  <c r="C36" i="4"/>
  <c r="N30" i="4"/>
  <c r="L30" i="4"/>
  <c r="L33" i="4" s="1"/>
  <c r="D30" i="4"/>
  <c r="C30" i="4"/>
  <c r="N24" i="4"/>
  <c r="N21" i="4"/>
  <c r="L21" i="4"/>
  <c r="L12" i="4"/>
  <c r="L15" i="4" s="1"/>
  <c r="N9" i="4"/>
  <c r="N27" i="4" s="1"/>
  <c r="L9" i="4"/>
  <c r="L24" i="4" s="1"/>
  <c r="L27" i="4" s="1"/>
  <c r="D9" i="4"/>
  <c r="D21" i="4" s="1"/>
  <c r="C9" i="4"/>
  <c r="C21" i="4" s="1"/>
  <c r="I10" i="1"/>
  <c r="C17" i="4"/>
  <c r="C20" i="4" s="1"/>
  <c r="C29" i="4"/>
  <c r="N8" i="4"/>
  <c r="N26" i="4" s="1"/>
  <c r="N7" i="4"/>
  <c r="N37" i="4" s="1"/>
  <c r="N29" i="4"/>
  <c r="N23" i="4"/>
  <c r="N22" i="4"/>
  <c r="N20" i="4"/>
  <c r="N19" i="4"/>
  <c r="C19" i="4"/>
  <c r="D7" i="4"/>
  <c r="D19" i="4" s="1"/>
  <c r="L16" i="4"/>
  <c r="L19" i="4" s="1"/>
  <c r="L35" i="4"/>
  <c r="L38" i="4" s="1"/>
  <c r="D8" i="4"/>
  <c r="H5" i="4"/>
  <c r="H6" i="4" s="1"/>
  <c r="L34" i="4"/>
  <c r="L37" i="4" s="1"/>
  <c r="L29" i="4"/>
  <c r="L32" i="4" s="1"/>
  <c r="L28" i="4"/>
  <c r="L31" i="4" s="1"/>
  <c r="L8" i="4"/>
  <c r="L23" i="4" s="1"/>
  <c r="L7" i="4"/>
  <c r="L22" i="4" s="1"/>
  <c r="L25" i="4" s="1"/>
  <c r="L20" i="4"/>
  <c r="H7" i="4"/>
  <c r="M13" i="4"/>
  <c r="M25" i="4" s="1"/>
  <c r="M37" i="4" s="1"/>
  <c r="H17" i="4"/>
  <c r="H18" i="4" s="1"/>
  <c r="P18" i="4" s="1"/>
  <c r="O23" i="4"/>
  <c r="O15" i="4"/>
  <c r="N35" i="4"/>
  <c r="D35" i="4"/>
  <c r="C35" i="4"/>
  <c r="O34" i="4"/>
  <c r="N34" i="4"/>
  <c r="M34" i="4"/>
  <c r="D34" i="4"/>
  <c r="C34" i="4"/>
  <c r="D29" i="4"/>
  <c r="O28" i="4"/>
  <c r="N28" i="4"/>
  <c r="M28" i="4"/>
  <c r="D28" i="4"/>
  <c r="C28" i="4"/>
  <c r="O22" i="4"/>
  <c r="I22" i="4"/>
  <c r="I23" i="4" s="1"/>
  <c r="L11" i="4"/>
  <c r="O10" i="4"/>
  <c r="M10" i="4"/>
  <c r="L10" i="4"/>
  <c r="I10" i="4"/>
  <c r="I16" i="4" s="1"/>
  <c r="I8" i="4"/>
  <c r="I14" i="4" s="1"/>
  <c r="P14" i="4" s="1"/>
  <c r="C8" i="4"/>
  <c r="C7" i="4"/>
  <c r="I5" i="4"/>
  <c r="P4" i="4"/>
  <c r="I36" i="1"/>
  <c r="I43" i="1"/>
  <c r="I42" i="1"/>
  <c r="H23" i="1"/>
  <c r="H22" i="1"/>
  <c r="H20" i="1"/>
  <c r="H19" i="1"/>
  <c r="F24" i="1"/>
  <c r="F25" i="1" s="1"/>
  <c r="F26" i="1" s="1"/>
  <c r="E26" i="1"/>
  <c r="E25" i="1"/>
  <c r="I31" i="1"/>
  <c r="I30" i="1"/>
  <c r="I28" i="1"/>
  <c r="F42" i="1"/>
  <c r="F43" i="1" s="1"/>
  <c r="F44" i="1" s="1"/>
  <c r="F36" i="1"/>
  <c r="F37" i="1" s="1"/>
  <c r="F38" i="1" s="1"/>
  <c r="F30" i="1"/>
  <c r="F31" i="1" s="1"/>
  <c r="F32" i="1" s="1"/>
  <c r="F18" i="1"/>
  <c r="F19" i="1" s="1"/>
  <c r="F20" i="1" s="1"/>
  <c r="E44" i="1"/>
  <c r="E43" i="1"/>
  <c r="E38" i="1"/>
  <c r="E37" i="1"/>
  <c r="E32" i="1"/>
  <c r="E31" i="1"/>
  <c r="E20" i="1"/>
  <c r="E19" i="1"/>
  <c r="L24" i="1"/>
  <c r="E39" i="1"/>
  <c r="I39" i="1"/>
  <c r="I40" i="1"/>
  <c r="I27" i="1"/>
  <c r="E5" i="1"/>
  <c r="E11" i="1" s="1"/>
  <c r="F3" i="1"/>
  <c r="F4" i="1" s="1"/>
  <c r="E4" i="1"/>
  <c r="E34" i="1" s="1"/>
  <c r="E6" i="1"/>
  <c r="E27" i="1" s="1"/>
  <c r="E33" i="1"/>
  <c r="E15" i="1"/>
  <c r="E12" i="1"/>
  <c r="E9" i="1"/>
  <c r="E21" i="1" s="1"/>
  <c r="H4" i="1"/>
  <c r="I4" i="1"/>
  <c r="H5" i="1"/>
  <c r="H6" i="1"/>
  <c r="H8" i="1" s="1"/>
  <c r="I7" i="1"/>
  <c r="I37" i="1" s="1"/>
  <c r="L21" i="1"/>
  <c r="I12" i="1"/>
  <c r="I13" i="1" s="1"/>
  <c r="I33" i="1"/>
  <c r="H34" i="1"/>
  <c r="I34" i="1"/>
  <c r="H35" i="1"/>
  <c r="H36" i="1" s="1"/>
  <c r="E41" i="1"/>
  <c r="E10" i="1"/>
  <c r="E22" i="1" s="1"/>
  <c r="I16" i="1"/>
  <c r="E7" i="1"/>
  <c r="E28" i="1" s="1"/>
  <c r="E40" i="1" l="1"/>
  <c r="E16" i="1"/>
  <c r="F9" i="1"/>
  <c r="F21" i="1" s="1"/>
  <c r="F15" i="1"/>
  <c r="E14" i="1"/>
  <c r="E17" i="1"/>
  <c r="E35" i="1"/>
  <c r="E8" i="1"/>
  <c r="E29" i="1" s="1"/>
  <c r="I22" i="1"/>
  <c r="I20" i="4"/>
  <c r="H7" i="1"/>
  <c r="H24" i="1"/>
  <c r="H31" i="4"/>
  <c r="H19" i="4"/>
  <c r="H20" i="4" s="1"/>
  <c r="H21" i="4" s="1"/>
  <c r="F5" i="1"/>
  <c r="F16" i="1"/>
  <c r="F10" i="1"/>
  <c r="F22" i="1" s="1"/>
  <c r="F34" i="1"/>
  <c r="F7" i="1"/>
  <c r="F28" i="1" s="1"/>
  <c r="F13" i="1"/>
  <c r="F40" i="1"/>
  <c r="F12" i="1"/>
  <c r="F6" i="1"/>
  <c r="F27" i="1" s="1"/>
  <c r="F39" i="1"/>
  <c r="N3" i="1"/>
  <c r="F33" i="1"/>
  <c r="I19" i="1"/>
  <c r="I20" i="1" s="1"/>
  <c r="I26" i="1" s="1"/>
  <c r="N31" i="4"/>
  <c r="H59" i="4"/>
  <c r="P59" i="4" s="1"/>
  <c r="N25" i="4"/>
  <c r="O11" i="4"/>
  <c r="O29" i="4"/>
  <c r="N32" i="4"/>
  <c r="H30" i="4"/>
  <c r="N39" i="4"/>
  <c r="D31" i="4"/>
  <c r="H29" i="4"/>
  <c r="N33" i="4"/>
  <c r="D37" i="4"/>
  <c r="D33" i="4"/>
  <c r="H34" i="4"/>
  <c r="H37" i="4" s="1"/>
  <c r="M22" i="4"/>
  <c r="O35" i="4"/>
  <c r="H8" i="4"/>
  <c r="P8" i="4" s="1"/>
  <c r="P5" i="4"/>
  <c r="N38" i="4"/>
  <c r="I28" i="4"/>
  <c r="D32" i="4"/>
  <c r="D20" i="4"/>
  <c r="I34" i="4"/>
  <c r="P58" i="4"/>
  <c r="P7" i="4"/>
  <c r="M19" i="4"/>
  <c r="M31" i="4" s="1"/>
  <c r="H37" i="1"/>
  <c r="H38" i="1"/>
  <c r="H39" i="1" s="1"/>
  <c r="N4" i="1"/>
  <c r="I17" i="4"/>
  <c r="I11" i="4"/>
  <c r="D39" i="4"/>
  <c r="D38" i="4"/>
  <c r="E23" i="1"/>
  <c r="L30" i="1"/>
  <c r="L42" i="1" s="1"/>
  <c r="E13" i="1"/>
  <c r="L36" i="1"/>
  <c r="L26" i="4"/>
  <c r="N7" i="1" l="1"/>
  <c r="N5" i="1"/>
  <c r="N10" i="1"/>
  <c r="N6" i="1"/>
  <c r="H25" i="1"/>
  <c r="H26" i="1"/>
  <c r="F35" i="1"/>
  <c r="F14" i="1"/>
  <c r="N14" i="1" s="1"/>
  <c r="F41" i="1"/>
  <c r="F17" i="1"/>
  <c r="F8" i="1"/>
  <c r="F11" i="1"/>
  <c r="F23" i="1" s="1"/>
  <c r="P15" i="4"/>
  <c r="H9" i="4"/>
  <c r="H36" i="4" s="1"/>
  <c r="H39" i="4" s="1"/>
  <c r="H60" i="4"/>
  <c r="H32" i="4"/>
  <c r="O12" i="4"/>
  <c r="H35" i="4"/>
  <c r="H38" i="4" s="1"/>
  <c r="P27" i="4"/>
  <c r="I29" i="4"/>
  <c r="I35" i="4"/>
  <c r="H40" i="1"/>
  <c r="H41" i="1"/>
  <c r="H42" i="1" s="1"/>
  <c r="P11" i="4"/>
  <c r="P26" i="4"/>
  <c r="P23" i="4"/>
  <c r="P20" i="4"/>
  <c r="P17" i="4"/>
  <c r="P21" i="4"/>
  <c r="P10" i="4"/>
  <c r="N13" i="1"/>
  <c r="N12" i="1"/>
  <c r="N17" i="1" l="1"/>
  <c r="F29" i="1"/>
  <c r="N29" i="1" s="1"/>
  <c r="N8" i="1"/>
  <c r="N11" i="1"/>
  <c r="O24" i="4"/>
  <c r="P24" i="4" s="1"/>
  <c r="P32" i="4"/>
  <c r="P6" i="4"/>
  <c r="H33" i="4"/>
  <c r="P33" i="4" s="1"/>
  <c r="O36" i="4"/>
  <c r="O30" i="4"/>
  <c r="H44" i="1"/>
  <c r="H43" i="1"/>
  <c r="P12" i="4"/>
  <c r="P35" i="4"/>
  <c r="P29" i="4"/>
  <c r="P25" i="4"/>
  <c r="P22" i="4"/>
  <c r="P13" i="4"/>
  <c r="N20" i="1"/>
  <c r="N16" i="1"/>
  <c r="N27" i="1"/>
  <c r="N15" i="1"/>
  <c r="P36" i="4" l="1"/>
  <c r="P30" i="4"/>
  <c r="P38" i="4"/>
  <c r="P39" i="4"/>
  <c r="P60" i="4"/>
  <c r="P31" i="4"/>
  <c r="P28" i="4"/>
  <c r="P19" i="4"/>
  <c r="P16" i="4"/>
  <c r="N32" i="1"/>
  <c r="N44" i="1"/>
  <c r="N35" i="1"/>
  <c r="N41" i="1"/>
  <c r="N23" i="1"/>
  <c r="N19" i="1"/>
  <c r="N28" i="1"/>
  <c r="N18" i="1"/>
  <c r="P34" i="4" l="1"/>
  <c r="P37" i="4"/>
  <c r="N38" i="1"/>
  <c r="N26" i="1"/>
  <c r="N22" i="1"/>
  <c r="N40" i="1"/>
  <c r="N34" i="1"/>
  <c r="N43" i="1"/>
  <c r="N31" i="1"/>
  <c r="N21" i="1"/>
  <c r="N30" i="1"/>
  <c r="N42" i="1"/>
  <c r="N33" i="1"/>
  <c r="N39" i="1"/>
  <c r="N25" i="1" l="1"/>
  <c r="N37" i="1"/>
  <c r="N36" i="1"/>
  <c r="N24" i="1"/>
  <c r="P55" i="4"/>
  <c r="P56" i="4"/>
  <c r="P57" i="4"/>
  <c r="P9" i="4"/>
</calcChain>
</file>

<file path=xl/sharedStrings.xml><?xml version="1.0" encoding="utf-8"?>
<sst xmlns="http://schemas.openxmlformats.org/spreadsheetml/2006/main" count="196" uniqueCount="104">
  <si>
    <t>特殊身份學生</t>
    <phoneticPr fontId="1" type="noConversion"/>
  </si>
  <si>
    <t>年級</t>
    <phoneticPr fontId="1" type="noConversion"/>
  </si>
  <si>
    <t>家長會費</t>
    <phoneticPr fontId="1" type="noConversion"/>
  </si>
  <si>
    <t>新生
健檢費</t>
    <phoneticPr fontId="1" type="noConversion"/>
  </si>
  <si>
    <t>總金額</t>
    <phoneticPr fontId="1" type="noConversion"/>
  </si>
  <si>
    <t>一般生(住宿生)</t>
    <phoneticPr fontId="1" type="noConversion"/>
  </si>
  <si>
    <t>國一</t>
    <phoneticPr fontId="1" type="noConversion"/>
  </si>
  <si>
    <t>國二</t>
    <phoneticPr fontId="1" type="noConversion"/>
  </si>
  <si>
    <t>國三</t>
    <phoneticPr fontId="1" type="noConversion"/>
  </si>
  <si>
    <t>一般生(非住宿生)</t>
    <phoneticPr fontId="1" type="noConversion"/>
  </si>
  <si>
    <t>原住民非住宿生</t>
    <phoneticPr fontId="1" type="noConversion"/>
  </si>
  <si>
    <t>備註：是否有兄弟同在校內就讀，請家長會提供資料，家長會費則由年紀較長的學生繳納，年紀較輕的學生則免繳。</t>
    <phoneticPr fontId="1" type="noConversion"/>
  </si>
  <si>
    <t>重度殘障生(子弟) (住宿)</t>
    <phoneticPr fontId="1" type="noConversion"/>
  </si>
  <si>
    <t>中度殘障生(子弟)  (住宿)</t>
    <phoneticPr fontId="1" type="noConversion"/>
  </si>
  <si>
    <t>輕度殘障生(子弟)  (住宿)</t>
    <phoneticPr fontId="1" type="noConversion"/>
  </si>
  <si>
    <t>低收入戶子弟(住宿)</t>
    <phoneticPr fontId="1" type="noConversion"/>
  </si>
  <si>
    <t>低收入戶子弟(不住宿)</t>
    <phoneticPr fontId="1" type="noConversion"/>
  </si>
  <si>
    <t>輕度殘障生(子弟)  (不住宿)</t>
    <phoneticPr fontId="1" type="noConversion"/>
  </si>
  <si>
    <t>中度殘障生(子弟)  (不住宿)</t>
    <phoneticPr fontId="1" type="noConversion"/>
  </si>
  <si>
    <t>重度殘障生(子弟) (不住宿)</t>
    <phoneticPr fontId="1" type="noConversion"/>
  </si>
  <si>
    <t>中低收入戶子弟(住宿)</t>
    <phoneticPr fontId="1" type="noConversion"/>
  </si>
  <si>
    <t>中低收入戶子弟(不住宿)</t>
    <phoneticPr fontId="1" type="noConversion"/>
  </si>
  <si>
    <t>學費</t>
    <phoneticPr fontId="1" type="noConversion"/>
  </si>
  <si>
    <t>雜費</t>
    <phoneticPr fontId="1" type="noConversion"/>
  </si>
  <si>
    <t>班費</t>
    <phoneticPr fontId="1" type="noConversion"/>
  </si>
  <si>
    <t>原住民住宿生</t>
    <phoneticPr fontId="1" type="noConversion"/>
  </si>
  <si>
    <t>特殊身份學生</t>
    <phoneticPr fontId="1" type="noConversion"/>
  </si>
  <si>
    <t>年級</t>
    <phoneticPr fontId="1" type="noConversion"/>
  </si>
  <si>
    <t>雜費</t>
    <phoneticPr fontId="1" type="noConversion"/>
  </si>
  <si>
    <t>總金額</t>
    <phoneticPr fontId="1" type="noConversion"/>
  </si>
  <si>
    <t xml:space="preserve"> 一般生(住宿生)</t>
    <phoneticPr fontId="1" type="noConversion"/>
  </si>
  <si>
    <t>高一</t>
    <phoneticPr fontId="1" type="noConversion"/>
  </si>
  <si>
    <t xml:space="preserve"> 一般生(非住宿生)</t>
    <phoneticPr fontId="1" type="noConversion"/>
  </si>
  <si>
    <t>重度殘障生子弟(住宿)　</t>
    <phoneticPr fontId="1" type="noConversion"/>
  </si>
  <si>
    <t>重度殘障生子弟(不住宿)　</t>
    <phoneticPr fontId="1" type="noConversion"/>
  </si>
  <si>
    <t>中度殘障生子弟(住宿)</t>
    <phoneticPr fontId="1" type="noConversion"/>
  </si>
  <si>
    <t>中度殘障生子弟(不住宿)</t>
    <phoneticPr fontId="1" type="noConversion"/>
  </si>
  <si>
    <t>輕度殘障生子弟(住宿)</t>
    <phoneticPr fontId="1" type="noConversion"/>
  </si>
  <si>
    <t>輕度殘障生子弟(不住宿)</t>
    <phoneticPr fontId="1" type="noConversion"/>
  </si>
  <si>
    <t>國立臺東大學附屬體育高級中學 103學年度第一學期 學生身份註冊明細一覽表 1030806製</t>
    <phoneticPr fontId="1" type="noConversion"/>
  </si>
  <si>
    <t>1.高中原住民學生(住宿生)</t>
    <phoneticPr fontId="1" type="noConversion"/>
  </si>
  <si>
    <t xml:space="preserve">              按實際金額申請補助</t>
    <phoneticPr fontId="1" type="noConversion"/>
  </si>
  <si>
    <t>2.高中原住民學生(非住宿生)</t>
    <phoneticPr fontId="1" type="noConversion"/>
  </si>
  <si>
    <t>住宿生</t>
    <phoneticPr fontId="1" type="noConversion"/>
  </si>
  <si>
    <t>※依教育部所召開「研商國民中小學刪除部分代收代辦費之預算編列及補助會議」國中、小
  代收代辦費用停收學費、雜費、班級費、游泳池管理費、電腦設備維護及管理費...等。</t>
    <phoneticPr fontId="1" type="noConversion"/>
  </si>
  <si>
    <t>外宿生</t>
    <phoneticPr fontId="1" type="noConversion"/>
  </si>
  <si>
    <t>高二</t>
    <phoneticPr fontId="1" type="noConversion"/>
  </si>
  <si>
    <t>高一</t>
    <phoneticPr fontId="1" type="noConversion"/>
  </si>
  <si>
    <t xml:space="preserve">  住宿補助    　3500元　 非住宿生不補助住宿費用</t>
    <phoneticPr fontId="1" type="noConversion"/>
  </si>
  <si>
    <t>班費</t>
    <phoneticPr fontId="1" type="noConversion"/>
  </si>
  <si>
    <t>家長會費</t>
    <phoneticPr fontId="1" type="noConversion"/>
  </si>
  <si>
    <t>泳池水電費</t>
    <phoneticPr fontId="1" type="noConversion"/>
  </si>
  <si>
    <t>保險費</t>
    <phoneticPr fontId="1" type="noConversion"/>
  </si>
  <si>
    <t>伙食費(期繳)</t>
    <phoneticPr fontId="1" type="noConversion"/>
  </si>
  <si>
    <r>
      <t>電腦及網路</t>
    </r>
    <r>
      <rPr>
        <sz val="10"/>
        <color rgb="FFFF0000"/>
        <rFont val="標楷體"/>
        <family val="4"/>
        <charset val="136"/>
      </rPr>
      <t>通訊</t>
    </r>
    <r>
      <rPr>
        <sz val="10"/>
        <color indexed="8"/>
        <rFont val="標楷體"/>
        <family val="4"/>
        <charset val="136"/>
      </rPr>
      <t>使用費</t>
    </r>
    <phoneticPr fontId="1" type="noConversion"/>
  </si>
  <si>
    <t>新生
健檢費</t>
    <phoneticPr fontId="1" type="noConversion"/>
  </si>
  <si>
    <t>泳池水電費</t>
    <phoneticPr fontId="1" type="noConversion"/>
  </si>
  <si>
    <t>保險費</t>
    <phoneticPr fontId="1" type="noConversion"/>
  </si>
  <si>
    <r>
      <t xml:space="preserve">實習
</t>
    </r>
    <r>
      <rPr>
        <sz val="10"/>
        <color indexed="8"/>
        <rFont val="標楷體"/>
        <family val="4"/>
        <charset val="136"/>
      </rPr>
      <t>費</t>
    </r>
    <phoneticPr fontId="1" type="noConversion"/>
  </si>
  <si>
    <t>實習
費</t>
    <phoneticPr fontId="1" type="noConversion"/>
  </si>
  <si>
    <t>電腦及網路通訊使用費</t>
    <phoneticPr fontId="1" type="noConversion"/>
  </si>
  <si>
    <t>二、特殊身分補助：
   1. 國中原住民學生 (1)住宿生補助伙食住宿10500元  (2)非住宿生無補助原則</t>
    <phoneticPr fontId="1" type="noConversion"/>
  </si>
  <si>
    <r>
      <t xml:space="preserve">       （依據  106年05月08日府教體字第1060089897號 號令修正</t>
    </r>
    <r>
      <rPr>
        <sz val="12"/>
        <color indexed="8"/>
        <rFont val="新細明體"/>
        <family val="1"/>
        <charset val="136"/>
      </rPr>
      <t>「</t>
    </r>
    <r>
      <rPr>
        <sz val="12"/>
        <color indexed="8"/>
        <rFont val="標楷體"/>
        <family val="4"/>
        <charset val="136"/>
      </rPr>
      <t>臺東縣國民中小學辦理學校午餐供應實施要點</t>
    </r>
    <r>
      <rPr>
        <sz val="12"/>
        <color indexed="8"/>
        <rFont val="新細明體"/>
        <family val="1"/>
        <charset val="136"/>
      </rPr>
      <t>」</t>
    </r>
    <r>
      <rPr>
        <sz val="12"/>
        <color indexed="8"/>
        <rFont val="標楷體"/>
        <family val="4"/>
        <charset val="136"/>
      </rPr>
      <t>）</t>
    </r>
    <phoneticPr fontId="1" type="noConversion"/>
  </si>
  <si>
    <r>
      <t xml:space="preserve">    </t>
    </r>
    <r>
      <rPr>
        <sz val="12"/>
        <rFont val="標楷體"/>
        <family val="4"/>
        <charset val="136"/>
      </rPr>
      <t xml:space="preserve"> （依據臺教國屬原字第1060055740B號令 「教育部國民及學前教育署補助高級中等以下學校原住民學生助學金及住宿伙食費原則」）</t>
    </r>
    <phoneticPr fontId="1" type="noConversion"/>
  </si>
  <si>
    <r>
      <t>書籍費</t>
    </r>
    <r>
      <rPr>
        <sz val="11"/>
        <color rgb="FFFF0000"/>
        <rFont val="標楷體"/>
        <family val="4"/>
        <charset val="136"/>
      </rPr>
      <t>(實支實付)</t>
    </r>
    <phoneticPr fontId="1" type="noConversion"/>
  </si>
  <si>
    <t>3.高中受災學生、原住民生、低收入戶學生、身心障礙人士子女，以上身份擇優補助，不重複請領</t>
    <phoneticPr fontId="1" type="noConversion"/>
  </si>
  <si>
    <t>備註
新生暑輔
伙食費</t>
    <phoneticPr fontId="1" type="noConversion"/>
  </si>
  <si>
    <t xml:space="preserve">高中收費標準依
(一) 依據行政院106.10.12院臺教字第1060191247號 高級中等學校免學費方案。
(二)、 依據108.07.25 臺教授國部字第1080078783B號 高級中等學校 108學年度學費收費數額表。
(三)、 依據102.11.12臺教授國部字第1020096875A號 高級中等學校向學生收取費用辦法。
(四)、 依據109.07.22臺教授國部字第 1090077933A 號 教育部主管高級中等學校109學年度雜費及代收代付費（使用費）收費數額。
(五)、 依據105.03.08臺教高(四)字第1050019939B號令 低收入戶學生及中低收入戶學生就讀高級中等以上學校學雜費減免辦法。
(六)、依據 103.04.03 臺教授國字第1030024178A號令 國立及臺灣省私立高級中等學校向學生收取費用補充規定修正規定。
</t>
    <phoneticPr fontId="1" type="noConversion"/>
  </si>
  <si>
    <t>暑訓伙食</t>
    <phoneticPr fontId="1" type="noConversion"/>
  </si>
  <si>
    <t>一、依據105.02.23修正 府行法字第1050033333B號 令 臺東縣公私立國民中小學收取學生費用辦法</t>
    <phoneticPr fontId="1" type="noConversion"/>
  </si>
  <si>
    <t>住宿生</t>
  </si>
  <si>
    <t>外宿生</t>
  </si>
  <si>
    <t xml:space="preserve">   3. 國三低收入戶午餐補助</t>
    <phoneticPr fontId="1" type="noConversion"/>
  </si>
  <si>
    <t xml:space="preserve">  住宿補助     3500元</t>
    <phoneticPr fontId="1" type="noConversion"/>
  </si>
  <si>
    <t xml:space="preserve">住宿費 </t>
    <phoneticPr fontId="1" type="noConversion"/>
  </si>
  <si>
    <t>住宿費</t>
    <phoneticPr fontId="1" type="noConversion"/>
  </si>
  <si>
    <t>住宿費</t>
    <phoneticPr fontId="1" type="noConversion"/>
  </si>
  <si>
    <t xml:space="preserve">  伙食補助     10500元   餘額可辦理退費</t>
    <phoneticPr fontId="1" type="noConversion"/>
  </si>
  <si>
    <t>高三</t>
    <phoneticPr fontId="1" type="noConversion"/>
  </si>
  <si>
    <t>高三</t>
    <phoneticPr fontId="1" type="noConversion"/>
  </si>
  <si>
    <t>高三</t>
    <phoneticPr fontId="1" type="noConversion"/>
  </si>
  <si>
    <r>
      <t>書籍費</t>
    </r>
    <r>
      <rPr>
        <sz val="10"/>
        <rFont val="標楷體"/>
        <family val="4"/>
        <charset val="136"/>
      </rPr>
      <t>(實支實付)</t>
    </r>
    <phoneticPr fontId="1" type="noConversion"/>
  </si>
  <si>
    <r>
      <t>書籍費</t>
    </r>
    <r>
      <rPr>
        <sz val="11"/>
        <rFont val="標楷體"/>
        <family val="4"/>
        <charset val="136"/>
      </rPr>
      <t>(實支實付)</t>
    </r>
    <phoneticPr fontId="1" type="noConversion"/>
  </si>
  <si>
    <t xml:space="preserve">  伙食補助    10500元</t>
    <phoneticPr fontId="1" type="noConversion"/>
  </si>
  <si>
    <t>高二</t>
    <phoneticPr fontId="1" type="noConversion"/>
  </si>
  <si>
    <t xml:space="preserve">說明 : 1.高中實習(實驗)費----高一80元 </t>
    <phoneticPr fontId="1" type="noConversion"/>
  </si>
  <si>
    <r>
      <t xml:space="preserve">   </t>
    </r>
    <r>
      <rPr>
        <sz val="11"/>
        <color indexed="8"/>
        <rFont val="標楷體"/>
        <family val="4"/>
        <charset val="136"/>
      </rPr>
      <t xml:space="preserve">    2.電腦及網路</t>
    </r>
    <r>
      <rPr>
        <sz val="11"/>
        <rFont val="標楷體"/>
        <family val="4"/>
        <charset val="136"/>
      </rPr>
      <t>通訊</t>
    </r>
    <r>
      <rPr>
        <sz val="11"/>
        <color indexed="8"/>
        <rFont val="標楷體"/>
        <family val="4"/>
        <charset val="136"/>
      </rPr>
      <t>使用費--高一未開課，高二選修</t>
    </r>
    <phoneticPr fontId="1" type="noConversion"/>
  </si>
  <si>
    <t>高二</t>
    <phoneticPr fontId="1" type="noConversion"/>
  </si>
  <si>
    <t>高二</t>
    <phoneticPr fontId="1" type="noConversion"/>
  </si>
  <si>
    <t>高三</t>
    <phoneticPr fontId="1" type="noConversion"/>
  </si>
  <si>
    <t>備註</t>
    <phoneticPr fontId="1" type="noConversion"/>
  </si>
  <si>
    <t xml:space="preserve">  助學金補助   11000元。多餘金額可移至伙食補助。112下助學金11000元-學費6240元-雜費1740元=3020元。   </t>
    <phoneticPr fontId="1" type="noConversion"/>
  </si>
  <si>
    <t>三、暑訓時間: (暫定)  113.07.08～113.08.16 (共30天，不含週六日)                    第一階段7/08~7/26共15天(不含周末)。第二階段7/29~8/16共15天(不含周末)。
    住宿生伙食30天×150元＝4500元
     外宿生伙食30天 × 55元 ＝1650元</t>
    <phoneticPr fontId="1" type="noConversion"/>
  </si>
  <si>
    <t xml:space="preserve">    外宿生伙食30天 × 55元 ＝ 1650元</t>
    <phoneticPr fontId="1" type="noConversion"/>
  </si>
  <si>
    <t>4.暑訓時間(暫定):   113.07.08～113.08.16 (共30天，不含週六日)                                     第一階段7/08~7/26共15天(不含周末)。第二階段7/29~8/16共15天(不含周末)。
     住宿生伙食30天×150元＝4500元
     外宿生伙食30天 × 55元 ＝1650元</t>
    <phoneticPr fontId="1" type="noConversion"/>
  </si>
  <si>
    <t xml:space="preserve">  助學金補助  11000元。多餘金額可移至伙食補助。112下助學金11000元-學費6240元-雜費1740元=3020元</t>
    <phoneticPr fontId="1" type="noConversion"/>
  </si>
  <si>
    <r>
      <t xml:space="preserve">   </t>
    </r>
    <r>
      <rPr>
        <sz val="12"/>
        <color theme="1"/>
        <rFont val="標楷體"/>
        <family val="4"/>
        <charset val="136"/>
      </rPr>
      <t xml:space="preserve">2. 國中低收入戶午餐補助   伙食費用-(補助 </t>
    </r>
    <r>
      <rPr>
        <sz val="12"/>
        <color rgb="FFFF0000"/>
        <rFont val="標楷體"/>
        <family val="4"/>
        <charset val="136"/>
      </rPr>
      <t>55元</t>
    </r>
    <r>
      <rPr>
        <sz val="12"/>
        <color theme="1"/>
        <rFont val="標楷體"/>
        <family val="4"/>
        <charset val="136"/>
      </rPr>
      <t>*93天 +300+160)</t>
    </r>
    <phoneticPr fontId="1" type="noConversion"/>
  </si>
  <si>
    <t xml:space="preserve">  伙食費用-(補助 55元*75天 +300+160)</t>
    <phoneticPr fontId="1" type="noConversion"/>
  </si>
  <si>
    <r>
      <t>13950-(</t>
    </r>
    <r>
      <rPr>
        <sz val="12"/>
        <color rgb="FFFF0000"/>
        <rFont val="標楷體"/>
        <family val="4"/>
        <charset val="136"/>
      </rPr>
      <t>5115</t>
    </r>
    <r>
      <rPr>
        <sz val="12"/>
        <color indexed="8"/>
        <rFont val="標楷體"/>
        <family val="4"/>
        <charset val="136"/>
      </rPr>
      <t>+300+160)=</t>
    </r>
    <r>
      <rPr>
        <sz val="12"/>
        <color rgb="FFFF0000"/>
        <rFont val="標楷體"/>
        <family val="4"/>
        <charset val="136"/>
      </rPr>
      <t>8375</t>
    </r>
    <phoneticPr fontId="1" type="noConversion"/>
  </si>
  <si>
    <t>5115-(5115+300+160)=0</t>
    <phoneticPr fontId="1" type="noConversion"/>
  </si>
  <si>
    <r>
      <rPr>
        <sz val="12"/>
        <color rgb="FFFF0000"/>
        <rFont val="標楷體"/>
        <family val="4"/>
        <charset val="136"/>
      </rPr>
      <t>11250</t>
    </r>
    <r>
      <rPr>
        <sz val="12"/>
        <color indexed="8"/>
        <rFont val="標楷體"/>
        <family val="4"/>
        <charset val="136"/>
      </rPr>
      <t>-(</t>
    </r>
    <r>
      <rPr>
        <sz val="12"/>
        <color rgb="FFFF0000"/>
        <rFont val="標楷體"/>
        <family val="4"/>
        <charset val="136"/>
      </rPr>
      <t>4125</t>
    </r>
    <r>
      <rPr>
        <sz val="12"/>
        <color indexed="8"/>
        <rFont val="標楷體"/>
        <family val="4"/>
        <charset val="136"/>
      </rPr>
      <t>+300+160)=</t>
    </r>
    <r>
      <rPr>
        <sz val="12"/>
        <color rgb="FFFF0000"/>
        <rFont val="標楷體"/>
        <family val="4"/>
        <charset val="136"/>
      </rPr>
      <t>6665</t>
    </r>
    <phoneticPr fontId="1" type="noConversion"/>
  </si>
  <si>
    <t>4125-(4180+300+160)=0</t>
    <phoneticPr fontId="1" type="noConversion"/>
  </si>
  <si>
    <r>
      <t>國立臺東大學附屬體育高級中學 112學年度第二學期 國中學生身份註冊明細一覽表</t>
    </r>
    <r>
      <rPr>
        <sz val="9"/>
        <rFont val="標楷體"/>
        <family val="4"/>
        <charset val="136"/>
      </rPr>
      <t>113.01.16</t>
    </r>
    <phoneticPr fontId="1" type="noConversion"/>
  </si>
  <si>
    <t>國立臺東大學附屬體育高級中學 112學年度第二學期 高中學生身份註冊明細一覽表113.0216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</si>
</sst>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2"/>
      <name val="新細明體"/>
      <family val="1"/>
      <charset val="136"/>
    </font>
    <font>
      <sz val="9"/>
      <name val="新細明體"/>
      <family val="1"/>
      <charset val="136"/>
    </font>
    <font>
      <sz val="12"/>
      <name val="標楷體"/>
      <family val="4"/>
      <charset val="136"/>
    </font>
    <font>
      <sz val="12"/>
      <name val="新細明體"/>
      <family val="1"/>
      <charset val="136"/>
    </font>
    <font>
      <sz val="12"/>
      <color indexed="12"/>
      <name val="標楷體"/>
      <family val="4"/>
      <charset val="136"/>
    </font>
    <font>
      <sz val="12"/>
      <color indexed="17"/>
      <name val="標楷體"/>
      <family val="4"/>
      <charset val="136"/>
    </font>
    <font>
      <sz val="12"/>
      <color indexed="8"/>
      <name val="標楷體"/>
      <family val="4"/>
      <charset val="136"/>
    </font>
    <font>
      <sz val="12"/>
      <color indexed="8"/>
      <name val="新細明體"/>
      <family val="1"/>
      <charset val="136"/>
    </font>
    <font>
      <sz val="12"/>
      <color indexed="10"/>
      <name val="標楷體"/>
      <family val="4"/>
      <charset val="136"/>
    </font>
    <font>
      <sz val="16"/>
      <color indexed="10"/>
      <name val="標楷體"/>
      <family val="4"/>
      <charset val="136"/>
    </font>
    <font>
      <sz val="10"/>
      <color indexed="8"/>
      <name val="標楷體"/>
      <family val="4"/>
      <charset val="136"/>
    </font>
    <font>
      <sz val="12"/>
      <color indexed="48"/>
      <name val="標楷體"/>
      <family val="4"/>
      <charset val="136"/>
    </font>
    <font>
      <sz val="10"/>
      <color indexed="48"/>
      <name val="標楷體"/>
      <family val="4"/>
      <charset val="136"/>
    </font>
    <font>
      <sz val="12"/>
      <color indexed="8"/>
      <name val="標楷體"/>
      <family val="4"/>
      <charset val="136"/>
    </font>
    <font>
      <sz val="12"/>
      <color indexed="8"/>
      <name val="新細明體"/>
      <family val="1"/>
      <charset val="136"/>
    </font>
    <font>
      <sz val="10"/>
      <name val="標楷體"/>
      <family val="4"/>
      <charset val="136"/>
    </font>
    <font>
      <sz val="11"/>
      <color indexed="8"/>
      <name val="標楷體"/>
      <family val="4"/>
      <charset val="136"/>
    </font>
    <font>
      <sz val="13"/>
      <name val="標楷體"/>
      <family val="4"/>
      <charset val="136"/>
    </font>
    <font>
      <sz val="12"/>
      <color indexed="8"/>
      <name val="標楷體"/>
      <family val="4"/>
      <charset val="136"/>
    </font>
    <font>
      <sz val="12"/>
      <color indexed="8"/>
      <name val="新細明體"/>
      <family val="1"/>
      <charset val="136"/>
    </font>
    <font>
      <sz val="11"/>
      <color theme="1"/>
      <name val="標楷體"/>
      <family val="4"/>
      <charset val="136"/>
    </font>
    <font>
      <sz val="12"/>
      <color theme="1"/>
      <name val="標楷體"/>
      <family val="4"/>
      <charset val="136"/>
    </font>
    <font>
      <sz val="12"/>
      <color theme="1"/>
      <name val="新細明體"/>
      <family val="1"/>
      <charset val="136"/>
    </font>
    <font>
      <sz val="10"/>
      <name val="新細明體"/>
      <family val="1"/>
      <charset val="136"/>
    </font>
    <font>
      <b/>
      <sz val="10"/>
      <name val="標楷體"/>
      <family val="4"/>
      <charset val="136"/>
    </font>
    <font>
      <sz val="16"/>
      <name val="標楷體"/>
      <family val="4"/>
      <charset val="136"/>
    </font>
    <font>
      <sz val="12"/>
      <color rgb="FFFF0000"/>
      <name val="標楷體"/>
      <family val="4"/>
      <charset val="136"/>
    </font>
    <font>
      <sz val="12"/>
      <color rgb="FFFF0000"/>
      <name val="新細明體"/>
      <family val="1"/>
      <charset val="136"/>
    </font>
    <font>
      <sz val="10"/>
      <color rgb="FFFF0000"/>
      <name val="標楷體"/>
      <family val="4"/>
      <charset val="136"/>
    </font>
    <font>
      <b/>
      <sz val="12"/>
      <name val="標楷體"/>
      <family val="4"/>
      <charset val="136"/>
    </font>
    <font>
      <sz val="11"/>
      <color rgb="FFFF0000"/>
      <name val="標楷體"/>
      <family val="4"/>
      <charset val="136"/>
    </font>
    <font>
      <sz val="11"/>
      <name val="標楷體"/>
      <family val="4"/>
      <charset val="136"/>
    </font>
    <font>
      <sz val="11"/>
      <name val="新細明體"/>
      <family val="1"/>
      <charset val="136"/>
    </font>
    <font>
      <sz val="11"/>
      <color indexed="8"/>
      <name val="新細明體"/>
      <family val="1"/>
      <charset val="136"/>
    </font>
    <font>
      <sz val="11"/>
      <color theme="1"/>
      <name val="新細明體"/>
      <family val="1"/>
      <charset val="136"/>
    </font>
    <font>
      <sz val="11"/>
      <color indexed="10"/>
      <name val="標楷體"/>
      <family val="4"/>
      <charset val="136"/>
    </font>
    <font>
      <sz val="10"/>
      <color rgb="FF222222"/>
      <name val="Arial"/>
      <family val="2"/>
    </font>
    <font>
      <sz val="8"/>
      <color theme="3" tint="0.39997558519241921"/>
      <name val="標楷體"/>
      <family val="4"/>
      <charset val="136"/>
    </font>
    <font>
      <sz val="8"/>
      <color theme="3" tint="0.39997558519241921"/>
      <name val="新細明體"/>
      <family val="1"/>
      <charset val="136"/>
    </font>
    <font>
      <sz val="8"/>
      <color rgb="FFFF0000"/>
      <name val="新細明體"/>
      <family val="1"/>
      <charset val="136"/>
    </font>
    <font>
      <sz val="8"/>
      <name val="新細明體"/>
      <family val="1"/>
      <charset val="136"/>
    </font>
    <font>
      <sz val="13"/>
      <name val="新細明體"/>
      <family val="1"/>
      <charset val="136"/>
    </font>
    <font>
      <sz val="9"/>
      <name val="標楷體"/>
      <family val="4"/>
      <charset val="136"/>
    </font>
  </fonts>
  <fills count="10">
    <fill>
      <patternFill patternType="none"/>
    </fill>
    <fill>
      <patternFill patternType="gray125"/>
    </fill>
    <fill>
      <patternFill patternType="solid">
        <fgColor indexed="11"/>
        <bgColor indexed="64"/>
      </patternFill>
    </fill>
    <fill>
      <patternFill patternType="solid">
        <fgColor indexed="3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23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3" fillId="0" borderId="0" xfId="0" applyFont="1" applyBorder="1">
      <alignment vertical="center"/>
    </xf>
    <xf numFmtId="0" fontId="4" fillId="0" borderId="0" xfId="0" applyFont="1">
      <alignment vertical="center"/>
    </xf>
    <xf numFmtId="0" fontId="6" fillId="0" borderId="1" xfId="0" applyFont="1" applyBorder="1">
      <alignment vertical="center"/>
    </xf>
    <xf numFmtId="0" fontId="9" fillId="0" borderId="0" xfId="0" applyFont="1" applyBorder="1" applyAlignment="1">
      <alignment vertical="center"/>
    </xf>
    <xf numFmtId="0" fontId="8" fillId="0" borderId="0" xfId="0" applyFont="1" applyBorder="1">
      <alignment vertical="center"/>
    </xf>
    <xf numFmtId="0" fontId="2" fillId="0" borderId="1" xfId="0" applyFont="1" applyFill="1" applyBorder="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vertical="center"/>
    </xf>
    <xf numFmtId="0" fontId="2" fillId="0" borderId="3" xfId="0" applyFont="1" applyBorder="1">
      <alignment vertical="center"/>
    </xf>
    <xf numFmtId="0" fontId="11" fillId="0" borderId="3" xfId="0" applyFont="1" applyBorder="1">
      <alignment vertical="center"/>
    </xf>
    <xf numFmtId="0" fontId="13" fillId="0" borderId="1" xfId="0" applyFont="1" applyBorder="1">
      <alignment vertical="center"/>
    </xf>
    <xf numFmtId="0" fontId="14" fillId="0" borderId="0" xfId="0" applyFont="1">
      <alignment vertical="center"/>
    </xf>
    <xf numFmtId="0" fontId="2" fillId="0" borderId="5" xfId="0" applyFont="1" applyBorder="1">
      <alignment vertical="center"/>
    </xf>
    <xf numFmtId="0" fontId="11" fillId="0" borderId="5" xfId="0" applyFont="1" applyBorder="1">
      <alignment vertical="center"/>
    </xf>
    <xf numFmtId="0" fontId="6"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1" xfId="0" applyFont="1" applyBorder="1">
      <alignment vertical="center"/>
    </xf>
    <xf numFmtId="0" fontId="19" fillId="0" borderId="0" xfId="0" applyFont="1">
      <alignment vertical="center"/>
    </xf>
    <xf numFmtId="0" fontId="13" fillId="0" borderId="10" xfId="0" applyFont="1" applyBorder="1">
      <alignment vertical="center"/>
    </xf>
    <xf numFmtId="0" fontId="2"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2" fillId="0" borderId="12" xfId="0" applyFont="1" applyBorder="1">
      <alignment vertical="center"/>
    </xf>
    <xf numFmtId="0" fontId="18" fillId="0" borderId="12" xfId="0" applyFont="1" applyBorder="1">
      <alignment vertical="center"/>
    </xf>
    <xf numFmtId="0" fontId="6" fillId="0" borderId="12" xfId="0" applyFont="1" applyBorder="1">
      <alignment vertical="center"/>
    </xf>
    <xf numFmtId="0" fontId="13" fillId="0" borderId="12" xfId="0" applyFont="1" applyBorder="1">
      <alignment vertical="center"/>
    </xf>
    <xf numFmtId="0" fontId="2" fillId="0" borderId="11" xfId="0" applyFont="1" applyBorder="1">
      <alignment vertical="center"/>
    </xf>
    <xf numFmtId="0" fontId="18" fillId="0" borderId="11" xfId="0" applyFont="1" applyBorder="1">
      <alignment vertical="center"/>
    </xf>
    <xf numFmtId="0" fontId="6" fillId="0" borderId="11" xfId="0" applyFont="1" applyBorder="1">
      <alignment vertical="center"/>
    </xf>
    <xf numFmtId="0" fontId="13" fillId="0" borderId="11" xfId="0" applyFont="1" applyBorder="1">
      <alignment vertical="center"/>
    </xf>
    <xf numFmtId="0" fontId="13" fillId="0" borderId="11" xfId="0" applyFont="1" applyFill="1" applyBorder="1">
      <alignment vertical="center"/>
    </xf>
    <xf numFmtId="0" fontId="18" fillId="3" borderId="12" xfId="0" applyFont="1" applyFill="1" applyBorder="1">
      <alignment vertical="center"/>
    </xf>
    <xf numFmtId="0" fontId="6" fillId="3" borderId="12" xfId="0" applyFont="1" applyFill="1" applyBorder="1">
      <alignment vertical="center"/>
    </xf>
    <xf numFmtId="0" fontId="18" fillId="3" borderId="1" xfId="0" applyFont="1" applyFill="1" applyBorder="1">
      <alignment vertical="center"/>
    </xf>
    <xf numFmtId="0" fontId="6" fillId="3" borderId="1" xfId="0" applyFont="1" applyFill="1" applyBorder="1">
      <alignment vertical="center"/>
    </xf>
    <xf numFmtId="0" fontId="18" fillId="3" borderId="11" xfId="0" applyFont="1" applyFill="1" applyBorder="1">
      <alignment vertical="center"/>
    </xf>
    <xf numFmtId="0" fontId="6" fillId="3" borderId="11" xfId="0" applyFont="1" applyFill="1" applyBorder="1">
      <alignment vertical="center"/>
    </xf>
    <xf numFmtId="0" fontId="15" fillId="0" borderId="1" xfId="0" applyFont="1" applyBorder="1">
      <alignment vertical="center"/>
    </xf>
    <xf numFmtId="0" fontId="15" fillId="0" borderId="11" xfId="0" applyFont="1" applyBorder="1">
      <alignment vertical="center"/>
    </xf>
    <xf numFmtId="0" fontId="0" fillId="0" borderId="0" xfId="0" applyFont="1">
      <alignment vertical="center"/>
    </xf>
    <xf numFmtId="0" fontId="15" fillId="0" borderId="12" xfId="0" applyFont="1" applyBorder="1">
      <alignment vertical="center"/>
    </xf>
    <xf numFmtId="0" fontId="2"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6" fillId="0" borderId="16"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 fillId="5" borderId="0" xfId="0" applyFont="1" applyFill="1" applyBorder="1" applyAlignment="1">
      <alignment vertical="center"/>
    </xf>
    <xf numFmtId="0" fontId="9" fillId="5" borderId="0" xfId="0" applyFont="1" applyFill="1" applyBorder="1" applyAlignment="1">
      <alignment vertical="center"/>
    </xf>
    <xf numFmtId="0" fontId="5" fillId="5" borderId="0" xfId="0" applyFont="1" applyFill="1">
      <alignment vertical="center"/>
    </xf>
    <xf numFmtId="0" fontId="2" fillId="5" borderId="8" xfId="0" applyFont="1" applyFill="1" applyBorder="1" applyAlignment="1">
      <alignment horizontal="center" vertical="center" wrapText="1"/>
    </xf>
    <xf numFmtId="0" fontId="2" fillId="5" borderId="3" xfId="0" applyFont="1" applyFill="1" applyBorder="1">
      <alignment vertical="center"/>
    </xf>
    <xf numFmtId="0" fontId="2" fillId="5" borderId="5" xfId="0" applyFont="1" applyFill="1" applyBorder="1">
      <alignment vertical="center"/>
    </xf>
    <xf numFmtId="0" fontId="8" fillId="5" borderId="0" xfId="0" applyFont="1" applyFill="1" applyBorder="1">
      <alignment vertical="center"/>
    </xf>
    <xf numFmtId="0" fontId="2" fillId="5" borderId="0" xfId="0" applyFont="1" applyFill="1" applyBorder="1">
      <alignment vertical="center"/>
    </xf>
    <xf numFmtId="0" fontId="13" fillId="5" borderId="12" xfId="0" applyFont="1" applyFill="1" applyBorder="1">
      <alignment vertical="center"/>
    </xf>
    <xf numFmtId="0" fontId="13" fillId="5" borderId="1" xfId="0" applyFont="1" applyFill="1" applyBorder="1">
      <alignment vertical="center"/>
    </xf>
    <xf numFmtId="0" fontId="13" fillId="5" borderId="11" xfId="0" applyFont="1" applyFill="1" applyBorder="1">
      <alignment vertical="center"/>
    </xf>
    <xf numFmtId="0" fontId="0" fillId="5" borderId="0" xfId="0" applyFill="1">
      <alignment vertical="center"/>
    </xf>
    <xf numFmtId="0" fontId="18" fillId="5" borderId="12" xfId="0" applyFont="1" applyFill="1" applyBorder="1">
      <alignment vertical="center"/>
    </xf>
    <xf numFmtId="0" fontId="18" fillId="5" borderId="1" xfId="0" applyFont="1" applyFill="1" applyBorder="1">
      <alignment vertical="center"/>
    </xf>
    <xf numFmtId="0" fontId="18" fillId="5" borderId="11" xfId="0" applyFont="1" applyFill="1" applyBorder="1">
      <alignment vertical="center"/>
    </xf>
    <xf numFmtId="0" fontId="18" fillId="5" borderId="10" xfId="0" applyFont="1" applyFill="1" applyBorder="1">
      <alignment vertical="center"/>
    </xf>
    <xf numFmtId="0" fontId="19" fillId="5" borderId="0" xfId="0" applyFont="1" applyFill="1">
      <alignment vertical="center"/>
    </xf>
    <xf numFmtId="0" fontId="6" fillId="5" borderId="12" xfId="0" applyFont="1" applyFill="1" applyBorder="1">
      <alignment vertical="center"/>
    </xf>
    <xf numFmtId="0" fontId="6" fillId="5" borderId="1" xfId="0" applyFont="1" applyFill="1" applyBorder="1">
      <alignment vertical="center"/>
    </xf>
    <xf numFmtId="0" fontId="6" fillId="5" borderId="11" xfId="0" applyFont="1" applyFill="1" applyBorder="1">
      <alignment vertical="center"/>
    </xf>
    <xf numFmtId="0" fontId="6" fillId="5" borderId="10" xfId="0" applyFont="1" applyFill="1" applyBorder="1">
      <alignment vertical="center"/>
    </xf>
    <xf numFmtId="0" fontId="6" fillId="5" borderId="7" xfId="0" applyFont="1" applyFill="1" applyBorder="1">
      <alignment vertical="center"/>
    </xf>
    <xf numFmtId="0" fontId="18" fillId="5" borderId="7" xfId="0" applyFont="1" applyFill="1" applyBorder="1">
      <alignment vertical="center"/>
    </xf>
    <xf numFmtId="0" fontId="2" fillId="5" borderId="11" xfId="0" applyFont="1" applyFill="1" applyBorder="1" applyAlignment="1">
      <alignment horizontal="center" vertical="center" wrapText="1"/>
    </xf>
    <xf numFmtId="0" fontId="25" fillId="0" borderId="0" xfId="0" applyFont="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11" xfId="0" applyFont="1" applyFill="1" applyBorder="1">
      <alignment vertical="center"/>
    </xf>
    <xf numFmtId="0" fontId="10" fillId="5" borderId="1" xfId="0" applyFont="1" applyFill="1" applyBorder="1" applyAlignment="1">
      <alignment horizontal="center" vertical="center" wrapText="1"/>
    </xf>
    <xf numFmtId="0" fontId="15"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5" fillId="5" borderId="16"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6" fillId="0" borderId="0" xfId="0" applyFont="1" applyBorder="1">
      <alignment vertical="center"/>
    </xf>
    <xf numFmtId="0" fontId="16" fillId="0" borderId="0" xfId="0" applyFont="1">
      <alignment vertical="center"/>
    </xf>
    <xf numFmtId="0" fontId="31" fillId="0" borderId="0" xfId="0" applyFont="1">
      <alignment vertical="center"/>
    </xf>
    <xf numFmtId="0" fontId="16" fillId="5" borderId="0" xfId="0" applyFont="1" applyFill="1">
      <alignment vertical="center"/>
    </xf>
    <xf numFmtId="0" fontId="16" fillId="5" borderId="0" xfId="0" applyFont="1" applyFill="1" applyBorder="1">
      <alignment vertical="center"/>
    </xf>
    <xf numFmtId="0" fontId="16" fillId="0" borderId="0" xfId="0" applyFont="1" applyBorder="1">
      <alignment vertical="center"/>
    </xf>
    <xf numFmtId="0" fontId="16" fillId="0" borderId="0" xfId="0" applyFont="1" applyBorder="1" applyAlignment="1">
      <alignment horizontal="center" vertical="center"/>
    </xf>
    <xf numFmtId="0" fontId="33" fillId="0" borderId="0" xfId="0" applyFont="1">
      <alignment vertical="center"/>
    </xf>
    <xf numFmtId="0" fontId="31" fillId="0" borderId="0" xfId="0" applyFont="1" applyBorder="1" applyAlignment="1">
      <alignment horizontal="center" vertical="center"/>
    </xf>
    <xf numFmtId="0" fontId="16" fillId="5" borderId="0" xfId="0" applyFont="1" applyFill="1" applyBorder="1" applyAlignment="1">
      <alignment horizontal="center" vertical="center"/>
    </xf>
    <xf numFmtId="0" fontId="31" fillId="0" borderId="0" xfId="0" applyFont="1" applyBorder="1">
      <alignment vertical="center"/>
    </xf>
    <xf numFmtId="0" fontId="20" fillId="0" borderId="0" xfId="0" applyFont="1" applyBorder="1">
      <alignment vertical="center"/>
    </xf>
    <xf numFmtId="0" fontId="20" fillId="5" borderId="0" xfId="0" applyFont="1" applyFill="1" applyBorder="1">
      <alignment vertical="center"/>
    </xf>
    <xf numFmtId="0" fontId="20" fillId="0" borderId="0" xfId="0" applyFont="1">
      <alignment vertical="center"/>
    </xf>
    <xf numFmtId="0" fontId="20" fillId="5" borderId="0" xfId="0" applyFont="1" applyFill="1">
      <alignment vertical="center"/>
    </xf>
    <xf numFmtId="0" fontId="32" fillId="0" borderId="0" xfId="0" applyFont="1">
      <alignment vertical="center"/>
    </xf>
    <xf numFmtId="0" fontId="32" fillId="5" borderId="0" xfId="0" applyFont="1" applyFill="1">
      <alignment vertical="center"/>
    </xf>
    <xf numFmtId="0" fontId="34" fillId="0" borderId="0" xfId="0" applyFont="1">
      <alignment vertical="center"/>
    </xf>
    <xf numFmtId="0" fontId="35" fillId="0" borderId="0" xfId="0" applyFont="1">
      <alignment vertical="center"/>
    </xf>
    <xf numFmtId="0" fontId="31" fillId="5" borderId="0" xfId="0" applyFont="1" applyFill="1">
      <alignment vertical="center"/>
    </xf>
    <xf numFmtId="0" fontId="35" fillId="0" borderId="0" xfId="0" applyFont="1" applyBorder="1">
      <alignment vertical="center"/>
    </xf>
    <xf numFmtId="0" fontId="31" fillId="5" borderId="0" xfId="0" applyFont="1" applyFill="1" applyBorder="1">
      <alignment vertical="center"/>
    </xf>
    <xf numFmtId="0" fontId="23" fillId="0" borderId="0" xfId="0" applyFont="1">
      <alignment vertical="center"/>
    </xf>
    <xf numFmtId="0" fontId="36" fillId="0" borderId="0" xfId="0" applyFont="1">
      <alignment vertical="center"/>
    </xf>
    <xf numFmtId="0" fontId="23" fillId="5" borderId="0" xfId="0" applyFont="1" applyFill="1">
      <alignment vertical="center"/>
    </xf>
    <xf numFmtId="0" fontId="10" fillId="0" borderId="1" xfId="0" applyFont="1" applyBorder="1" applyAlignment="1">
      <alignment horizontal="center" vertical="center" wrapText="1"/>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40" fillId="0" borderId="1" xfId="0" applyFont="1" applyBorder="1" applyAlignment="1">
      <alignment horizontal="center" vertical="center"/>
    </xf>
    <xf numFmtId="0" fontId="37" fillId="0" borderId="7" xfId="0" applyFont="1" applyBorder="1" applyAlignment="1">
      <alignment horizontal="center" vertical="center"/>
    </xf>
    <xf numFmtId="0" fontId="27" fillId="0" borderId="0" xfId="0" applyFont="1">
      <alignment vertical="center"/>
    </xf>
    <xf numFmtId="0" fontId="4" fillId="5" borderId="0" xfId="0" applyFont="1" applyFill="1">
      <alignment vertical="center"/>
    </xf>
    <xf numFmtId="0" fontId="2" fillId="6" borderId="8" xfId="0" applyFont="1" applyFill="1" applyBorder="1" applyAlignment="1">
      <alignment horizontal="center" vertical="center" wrapText="1"/>
    </xf>
    <xf numFmtId="0" fontId="16" fillId="0" borderId="0" xfId="0" applyFont="1" applyAlignment="1">
      <alignment vertical="center"/>
    </xf>
    <xf numFmtId="0" fontId="33" fillId="0" borderId="0" xfId="0" applyFont="1" applyAlignment="1">
      <alignment vertical="center"/>
    </xf>
    <xf numFmtId="0" fontId="26" fillId="6" borderId="8" xfId="0" applyFont="1" applyFill="1" applyBorder="1" applyAlignment="1">
      <alignment horizontal="center" vertical="center" wrapText="1"/>
    </xf>
    <xf numFmtId="0" fontId="3" fillId="5" borderId="0" xfId="0" applyFont="1" applyFill="1" applyBorder="1">
      <alignment vertical="center"/>
    </xf>
    <xf numFmtId="0" fontId="8" fillId="7" borderId="0" xfId="0" applyFont="1" applyFill="1" applyBorder="1">
      <alignment vertical="center"/>
    </xf>
    <xf numFmtId="49" fontId="16" fillId="7" borderId="0" xfId="0" applyNumberFormat="1" applyFont="1" applyFill="1" applyAlignment="1">
      <alignment vertical="center"/>
    </xf>
    <xf numFmtId="49" fontId="6" fillId="7" borderId="0" xfId="0" applyNumberFormat="1" applyFont="1" applyFill="1" applyAlignment="1">
      <alignment vertical="center"/>
    </xf>
    <xf numFmtId="0" fontId="0" fillId="7" borderId="0" xfId="0" applyFill="1" applyAlignment="1">
      <alignment vertical="center"/>
    </xf>
    <xf numFmtId="0" fontId="0" fillId="7" borderId="0" xfId="0" applyFont="1" applyFill="1" applyAlignment="1">
      <alignment vertical="center"/>
    </xf>
    <xf numFmtId="0" fontId="2" fillId="7" borderId="0" xfId="0" applyFont="1" applyFill="1" applyAlignment="1">
      <alignment vertical="center"/>
    </xf>
    <xf numFmtId="0" fontId="3" fillId="7" borderId="0" xfId="0" applyFont="1" applyFill="1" applyBorder="1">
      <alignment vertical="center"/>
    </xf>
    <xf numFmtId="0" fontId="6" fillId="5" borderId="0" xfId="0" applyFont="1" applyFill="1">
      <alignment vertical="center"/>
    </xf>
    <xf numFmtId="0" fontId="2" fillId="5" borderId="0" xfId="0" applyFont="1" applyFill="1">
      <alignment vertical="center"/>
    </xf>
    <xf numFmtId="0" fontId="13" fillId="5" borderId="0" xfId="0" applyFont="1" applyFill="1">
      <alignment vertical="center"/>
    </xf>
    <xf numFmtId="0" fontId="13" fillId="5" borderId="0" xfId="0" applyFont="1" applyFill="1" applyBorder="1">
      <alignment vertical="center"/>
    </xf>
    <xf numFmtId="0" fontId="6" fillId="9" borderId="3" xfId="0" applyFont="1" applyFill="1" applyBorder="1" applyAlignment="1">
      <alignment horizontal="right" vertical="center"/>
    </xf>
    <xf numFmtId="0" fontId="2" fillId="6" borderId="10" xfId="0" applyFont="1" applyFill="1" applyBorder="1" applyAlignment="1">
      <alignment horizontal="center" vertical="center" wrapText="1"/>
    </xf>
    <xf numFmtId="0" fontId="2" fillId="5" borderId="12" xfId="0" applyFont="1" applyFill="1" applyBorder="1">
      <alignment vertical="center"/>
    </xf>
    <xf numFmtId="0" fontId="37" fillId="5" borderId="1" xfId="0" applyFont="1" applyFill="1" applyBorder="1" applyAlignment="1">
      <alignment horizontal="center" vertical="center"/>
    </xf>
    <xf numFmtId="0" fontId="2" fillId="5" borderId="1" xfId="0" applyFont="1" applyFill="1" applyBorder="1">
      <alignment vertical="center"/>
    </xf>
    <xf numFmtId="0" fontId="38" fillId="5" borderId="1" xfId="0" applyFont="1" applyFill="1" applyBorder="1" applyAlignment="1">
      <alignment horizontal="center" vertical="center"/>
    </xf>
    <xf numFmtId="0" fontId="15" fillId="5" borderId="11" xfId="0" applyFont="1" applyFill="1" applyBorder="1">
      <alignment vertical="center"/>
    </xf>
    <xf numFmtId="0" fontId="2" fillId="5" borderId="11" xfId="0" applyFont="1" applyFill="1" applyBorder="1">
      <alignment vertical="center"/>
    </xf>
    <xf numFmtId="0" fontId="2" fillId="5" borderId="10" xfId="0" applyFont="1" applyFill="1" applyBorder="1">
      <alignment vertical="center"/>
    </xf>
    <xf numFmtId="0" fontId="13" fillId="5" borderId="10" xfId="0" applyFont="1" applyFill="1" applyBorder="1">
      <alignment vertical="center"/>
    </xf>
    <xf numFmtId="0" fontId="2" fillId="5" borderId="7" xfId="0" applyFont="1" applyFill="1" applyBorder="1">
      <alignment vertical="center"/>
    </xf>
    <xf numFmtId="0" fontId="13" fillId="5" borderId="7" xfId="0" applyFont="1" applyFill="1" applyBorder="1">
      <alignment vertical="center"/>
    </xf>
    <xf numFmtId="0" fontId="39" fillId="5" borderId="1" xfId="0" applyFont="1" applyFill="1" applyBorder="1" applyAlignment="1">
      <alignment horizontal="center" vertical="center"/>
    </xf>
    <xf numFmtId="0" fontId="40" fillId="5" borderId="1" xfId="0" applyFont="1" applyFill="1" applyBorder="1" applyAlignment="1">
      <alignment horizontal="center" vertical="center"/>
    </xf>
    <xf numFmtId="49" fontId="6" fillId="7" borderId="0" xfId="0" applyNumberFormat="1" applyFont="1" applyFill="1" applyAlignment="1">
      <alignment vertical="center"/>
    </xf>
    <xf numFmtId="0" fontId="16" fillId="0" borderId="0" xfId="0" applyFont="1" applyAlignment="1">
      <alignment vertical="center"/>
    </xf>
    <xf numFmtId="0" fontId="15" fillId="0" borderId="8" xfId="0" applyFont="1" applyBorder="1" applyAlignment="1">
      <alignment horizontal="center" vertical="center" wrapText="1"/>
    </xf>
    <xf numFmtId="0" fontId="2" fillId="0" borderId="8" xfId="0" applyFont="1" applyBorder="1" applyAlignment="1">
      <alignment horizontal="center" vertical="center" wrapText="1"/>
    </xf>
    <xf numFmtId="0" fontId="0" fillId="0" borderId="0" xfId="0" applyFont="1" applyBorder="1" applyAlignment="1">
      <alignment vertical="center"/>
    </xf>
    <xf numFmtId="0" fontId="2" fillId="5" borderId="16" xfId="0" applyFont="1" applyFill="1" applyBorder="1" applyAlignment="1">
      <alignment horizontal="center" vertical="center" wrapText="1"/>
    </xf>
    <xf numFmtId="0" fontId="31" fillId="5" borderId="0" xfId="0" applyFont="1" applyFill="1" applyBorder="1" applyAlignment="1">
      <alignment horizontal="center" vertical="center"/>
    </xf>
    <xf numFmtId="0" fontId="0" fillId="5" borderId="0" xfId="0" applyFont="1" applyFill="1">
      <alignment vertical="center"/>
    </xf>
    <xf numFmtId="0" fontId="15" fillId="5" borderId="1" xfId="0" applyFont="1" applyFill="1" applyBorder="1" applyAlignment="1">
      <alignment horizontal="center" vertical="center" wrapText="1"/>
    </xf>
    <xf numFmtId="0" fontId="16" fillId="0" borderId="0" xfId="0" applyFont="1" applyBorder="1" applyAlignment="1">
      <alignment vertical="center" wrapText="1"/>
    </xf>
    <xf numFmtId="0" fontId="2" fillId="6" borderId="16"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6" fillId="0" borderId="12" xfId="0" applyFont="1" applyBorder="1">
      <alignment vertical="center"/>
    </xf>
    <xf numFmtId="0" fontId="6" fillId="5" borderId="3" xfId="0" applyFont="1" applyFill="1" applyBorder="1" applyAlignment="1">
      <alignment horizontal="right" vertical="center"/>
    </xf>
    <xf numFmtId="0" fontId="2" fillId="9" borderId="3" xfId="0" applyFont="1" applyFill="1" applyBorder="1" applyAlignment="1">
      <alignment horizontal="right" vertical="center"/>
    </xf>
    <xf numFmtId="0" fontId="2" fillId="8" borderId="3" xfId="0" applyFont="1" applyFill="1" applyBorder="1" applyAlignment="1">
      <alignment horizontal="right" vertical="center"/>
    </xf>
    <xf numFmtId="0" fontId="6" fillId="8" borderId="3" xfId="0" applyFont="1" applyFill="1" applyBorder="1" applyAlignment="1">
      <alignment horizontal="right" vertical="center"/>
    </xf>
    <xf numFmtId="0" fontId="6" fillId="5" borderId="5" xfId="0" applyFont="1" applyFill="1" applyBorder="1" applyAlignment="1">
      <alignment horizontal="right" vertical="center"/>
    </xf>
    <xf numFmtId="0" fontId="27" fillId="7" borderId="0" xfId="0" applyFont="1" applyFill="1" applyAlignment="1">
      <alignment vertical="center"/>
    </xf>
    <xf numFmtId="0" fontId="26" fillId="5" borderId="12" xfId="0" applyFont="1" applyFill="1" applyBorder="1">
      <alignment vertical="center"/>
    </xf>
    <xf numFmtId="0" fontId="26" fillId="5" borderId="1" xfId="0" applyFont="1" applyFill="1" applyBorder="1">
      <alignment vertical="center"/>
    </xf>
    <xf numFmtId="0" fontId="26" fillId="5" borderId="11" xfId="0" applyFont="1" applyFill="1" applyBorder="1">
      <alignment vertical="center"/>
    </xf>
    <xf numFmtId="0" fontId="26" fillId="5" borderId="10" xfId="0" applyFont="1" applyFill="1" applyBorder="1">
      <alignment vertical="center"/>
    </xf>
    <xf numFmtId="0" fontId="26" fillId="5" borderId="7" xfId="0" applyFont="1" applyFill="1" applyBorder="1">
      <alignment vertical="center"/>
    </xf>
    <xf numFmtId="0" fontId="26" fillId="5" borderId="3" xfId="0" applyFont="1" applyFill="1" applyBorder="1">
      <alignment vertical="center"/>
    </xf>
    <xf numFmtId="0" fontId="26" fillId="5" borderId="5" xfId="0" applyFont="1" applyFill="1" applyBorder="1">
      <alignment vertical="center"/>
    </xf>
    <xf numFmtId="0" fontId="21" fillId="5" borderId="12" xfId="0" applyFont="1" applyFill="1" applyBorder="1">
      <alignment vertical="center"/>
    </xf>
    <xf numFmtId="0" fontId="21" fillId="5" borderId="1" xfId="0" applyFont="1" applyFill="1" applyBorder="1">
      <alignment vertical="center"/>
    </xf>
    <xf numFmtId="0" fontId="21" fillId="5" borderId="11" xfId="0" applyFont="1" applyFill="1" applyBorder="1">
      <alignment vertical="center"/>
    </xf>
    <xf numFmtId="0" fontId="21" fillId="0" borderId="12" xfId="0" applyFont="1" applyBorder="1">
      <alignment vertical="center"/>
    </xf>
    <xf numFmtId="0" fontId="21" fillId="0" borderId="1" xfId="0" applyFont="1" applyBorder="1">
      <alignment vertical="center"/>
    </xf>
    <xf numFmtId="0" fontId="21" fillId="0" borderId="11" xfId="0" applyFont="1" applyBorder="1">
      <alignment vertical="center"/>
    </xf>
    <xf numFmtId="0" fontId="21" fillId="5" borderId="10" xfId="0" applyFont="1" applyFill="1" applyBorder="1">
      <alignment vertical="center"/>
    </xf>
    <xf numFmtId="0" fontId="21" fillId="5" borderId="7" xfId="0" applyFont="1" applyFill="1" applyBorder="1">
      <alignment vertical="center"/>
    </xf>
    <xf numFmtId="0" fontId="21" fillId="5" borderId="3" xfId="0" applyFont="1" applyFill="1" applyBorder="1">
      <alignment vertical="center"/>
    </xf>
    <xf numFmtId="0" fontId="21" fillId="0" borderId="4" xfId="0" applyFont="1" applyBorder="1">
      <alignment vertical="center"/>
    </xf>
    <xf numFmtId="0" fontId="21" fillId="0" borderId="6" xfId="0" applyFont="1" applyBorder="1">
      <alignment vertical="center"/>
    </xf>
    <xf numFmtId="0" fontId="6" fillId="0" borderId="0" xfId="0" applyFont="1" applyAlignment="1">
      <alignment vertical="center" wrapText="1"/>
    </xf>
    <xf numFmtId="0" fontId="7" fillId="0" borderId="0" xfId="0" applyFont="1" applyAlignment="1">
      <alignment vertical="center"/>
    </xf>
    <xf numFmtId="0" fontId="2" fillId="4" borderId="3" xfId="0" applyFont="1" applyFill="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6" fillId="0" borderId="3" xfId="0" applyFont="1" applyBorder="1" applyAlignment="1">
      <alignment vertical="center" wrapText="1"/>
    </xf>
    <xf numFmtId="0" fontId="2" fillId="5" borderId="0" xfId="0" applyFont="1" applyFill="1" applyAlignment="1">
      <alignment vertical="center" wrapText="1"/>
    </xf>
    <xf numFmtId="0" fontId="0" fillId="5" borderId="0" xfId="0" applyFont="1" applyFill="1" applyAlignment="1">
      <alignment vertical="center" wrapText="1"/>
    </xf>
    <xf numFmtId="49" fontId="6" fillId="7" borderId="0" xfId="0" applyNumberFormat="1" applyFont="1" applyFill="1" applyAlignment="1">
      <alignment vertical="center"/>
    </xf>
    <xf numFmtId="49" fontId="16" fillId="7" borderId="0" xfId="0" applyNumberFormat="1" applyFont="1" applyFill="1" applyAlignment="1">
      <alignment vertical="center"/>
    </xf>
    <xf numFmtId="0" fontId="2" fillId="0" borderId="0" xfId="0" applyFont="1" applyAlignment="1">
      <alignment vertical="center" wrapText="1"/>
    </xf>
    <xf numFmtId="0" fontId="27" fillId="0" borderId="0" xfId="0" applyFont="1" applyAlignment="1">
      <alignment vertical="center" wrapText="1"/>
    </xf>
    <xf numFmtId="49" fontId="20" fillId="7" borderId="0" xfId="0" applyNumberFormat="1" applyFont="1" applyFill="1" applyAlignment="1">
      <alignment vertical="center"/>
    </xf>
    <xf numFmtId="0" fontId="22" fillId="7" borderId="0" xfId="0" applyFont="1" applyFill="1" applyAlignment="1">
      <alignment vertical="center"/>
    </xf>
    <xf numFmtId="0" fontId="26" fillId="0" borderId="0" xfId="0" applyFont="1" applyAlignment="1">
      <alignment vertical="center" wrapText="1"/>
    </xf>
    <xf numFmtId="0" fontId="27" fillId="0" borderId="0" xfId="0" applyFont="1" applyAlignment="1">
      <alignment vertical="center"/>
    </xf>
    <xf numFmtId="49" fontId="6" fillId="0" borderId="0" xfId="0" applyNumberFormat="1" applyFont="1" applyAlignment="1">
      <alignment vertical="center" wrapText="1"/>
    </xf>
    <xf numFmtId="0" fontId="0" fillId="0" borderId="0" xfId="0" applyFont="1" applyAlignment="1">
      <alignmen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xf>
    <xf numFmtId="0" fontId="2" fillId="0" borderId="20" xfId="0" applyFont="1" applyBorder="1" applyAlignment="1">
      <alignmen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5" borderId="14" xfId="0" applyFont="1" applyFill="1" applyBorder="1" applyAlignment="1">
      <alignment vertical="center" wrapText="1"/>
    </xf>
    <xf numFmtId="0" fontId="2" fillId="5" borderId="15" xfId="0" applyFont="1" applyFill="1" applyBorder="1" applyAlignment="1">
      <alignment vertical="center" wrapText="1"/>
    </xf>
    <xf numFmtId="0" fontId="0" fillId="5" borderId="16" xfId="0" applyFont="1" applyFill="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6" xfId="0" applyBorder="1" applyAlignment="1">
      <alignment vertical="center" wrapText="1"/>
    </xf>
    <xf numFmtId="0" fontId="20" fillId="5" borderId="20" xfId="0" applyFont="1" applyFill="1" applyBorder="1" applyAlignment="1">
      <alignment horizontal="left" vertical="center" wrapText="1"/>
    </xf>
    <xf numFmtId="0" fontId="17" fillId="0" borderId="1" xfId="0" applyFont="1" applyBorder="1" applyAlignment="1">
      <alignment horizontal="left" vertical="center"/>
    </xf>
    <xf numFmtId="0" fontId="41" fillId="0" borderId="1" xfId="0" applyFont="1" applyBorder="1" applyAlignment="1">
      <alignment horizontal="left" vertical="center"/>
    </xf>
    <xf numFmtId="0" fontId="31" fillId="0" borderId="0" xfId="0" applyFont="1" applyAlignment="1">
      <alignment vertical="center" wrapText="1"/>
    </xf>
    <xf numFmtId="0" fontId="16" fillId="0" borderId="0" xfId="0" applyFont="1" applyAlignment="1">
      <alignment vertical="center"/>
    </xf>
    <xf numFmtId="0" fontId="33" fillId="0" borderId="0" xfId="0" applyFont="1" applyAlignment="1">
      <alignment vertical="center"/>
    </xf>
    <xf numFmtId="0" fontId="16" fillId="0" borderId="0" xfId="0" applyFont="1" applyBorder="1" applyAlignment="1">
      <alignment vertical="center"/>
    </xf>
  </cellXfs>
  <cellStyles count="1">
    <cellStyle name="一般" xfId="0" builtinId="0"/>
  </cellStyles>
  <dxfs count="0"/>
  <tableStyles count="0" defaultTableStyle="TableStyleMedium9" defaultPivotStyle="PivotStyleLight16"/>
  <colors>
    <mruColors>
      <color rgb="FFFF66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99"/>
  <sheetViews>
    <sheetView tabSelected="1" zoomScaleNormal="100" workbookViewId="0">
      <pane ySplit="2" topLeftCell="A3" activePane="bottomLeft" state="frozen"/>
      <selection activeCell="AB68" sqref="AB68"/>
      <selection pane="bottomLeft" activeCell="O2" sqref="O2"/>
    </sheetView>
  </sheetViews>
  <sheetFormatPr defaultColWidth="8.88671875" defaultRowHeight="16.2"/>
  <cols>
    <col min="1" max="1" width="13.44140625" style="1" customWidth="1"/>
    <col min="2" max="2" width="5.109375" style="1" customWidth="1"/>
    <col min="3" max="4" width="3.6640625" style="6" customWidth="1"/>
    <col min="5" max="6" width="3.6640625" style="1" customWidth="1"/>
    <col min="7" max="7" width="4.88671875" style="1" customWidth="1"/>
    <col min="8" max="8" width="4.77734375" style="1" customWidth="1"/>
    <col min="9" max="9" width="7.44140625" style="118" customWidth="1"/>
    <col min="10" max="10" width="6.33203125" style="56" customWidth="1"/>
    <col min="11" max="11" width="6.44140625" style="1" customWidth="1"/>
    <col min="12" max="12" width="5.5546875" style="1" customWidth="1"/>
    <col min="13" max="13" width="8.44140625" style="61" customWidth="1"/>
    <col min="14" max="14" width="10.44140625" style="4" customWidth="1"/>
    <col min="15" max="15" width="11.109375" style="3" customWidth="1"/>
    <col min="16" max="95" width="8.88671875" style="3" customWidth="1"/>
    <col min="96" max="16384" width="8.88671875" style="5"/>
  </cols>
  <sheetData>
    <row r="1" spans="1:95" ht="35.25" customHeight="1">
      <c r="A1" s="204" t="s">
        <v>102</v>
      </c>
      <c r="B1" s="205"/>
      <c r="C1" s="205"/>
      <c r="D1" s="205"/>
      <c r="E1" s="205"/>
      <c r="F1" s="205"/>
      <c r="G1" s="205"/>
      <c r="H1" s="205"/>
      <c r="I1" s="205"/>
      <c r="J1" s="205"/>
      <c r="K1" s="205"/>
      <c r="L1" s="205"/>
      <c r="M1" s="205"/>
      <c r="N1" s="205"/>
      <c r="O1" s="206"/>
    </row>
    <row r="2" spans="1:95" s="12" customFormat="1" ht="63.75" customHeight="1" thickBot="1">
      <c r="A2" s="20" t="s">
        <v>0</v>
      </c>
      <c r="B2" s="20" t="s">
        <v>1</v>
      </c>
      <c r="C2" s="21" t="s">
        <v>22</v>
      </c>
      <c r="D2" s="21" t="s">
        <v>23</v>
      </c>
      <c r="E2" s="22" t="s">
        <v>56</v>
      </c>
      <c r="F2" s="21" t="s">
        <v>24</v>
      </c>
      <c r="G2" s="20" t="s">
        <v>2</v>
      </c>
      <c r="H2" s="57" t="s">
        <v>57</v>
      </c>
      <c r="I2" s="119" t="s">
        <v>53</v>
      </c>
      <c r="J2" s="122" t="s">
        <v>64</v>
      </c>
      <c r="K2" s="152" t="s">
        <v>74</v>
      </c>
      <c r="L2" s="151" t="s">
        <v>3</v>
      </c>
      <c r="M2" s="119" t="s">
        <v>68</v>
      </c>
      <c r="N2" s="23" t="s">
        <v>4</v>
      </c>
      <c r="O2" s="136" t="s">
        <v>90</v>
      </c>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row>
    <row r="3" spans="1:95" ht="16.8" thickBot="1">
      <c r="A3" s="189" t="s">
        <v>5</v>
      </c>
      <c r="B3" s="14" t="s">
        <v>6</v>
      </c>
      <c r="C3" s="15">
        <v>0</v>
      </c>
      <c r="D3" s="15">
        <v>0</v>
      </c>
      <c r="E3" s="15">
        <v>0</v>
      </c>
      <c r="F3" s="15">
        <f>0</f>
        <v>0</v>
      </c>
      <c r="G3" s="58">
        <v>100</v>
      </c>
      <c r="H3" s="58">
        <v>175</v>
      </c>
      <c r="I3" s="162">
        <v>13950</v>
      </c>
      <c r="J3" s="183">
        <v>1125</v>
      </c>
      <c r="K3" s="14">
        <v>3500</v>
      </c>
      <c r="L3" s="14">
        <v>0</v>
      </c>
      <c r="M3" s="173">
        <v>4500</v>
      </c>
      <c r="N3" s="184">
        <f>SUM(C3:M3)</f>
        <v>23350</v>
      </c>
      <c r="O3" s="113"/>
      <c r="R3" s="117"/>
    </row>
    <row r="4" spans="1:95" ht="16.8" thickBot="1">
      <c r="A4" s="189"/>
      <c r="B4" s="14" t="s">
        <v>7</v>
      </c>
      <c r="C4" s="15">
        <v>0</v>
      </c>
      <c r="D4" s="15">
        <v>0</v>
      </c>
      <c r="E4" s="15">
        <f>E3</f>
        <v>0</v>
      </c>
      <c r="F4" s="15">
        <f>F3</f>
        <v>0</v>
      </c>
      <c r="G4" s="58">
        <v>100</v>
      </c>
      <c r="H4" s="58">
        <f>H3</f>
        <v>175</v>
      </c>
      <c r="I4" s="162">
        <f>I3</f>
        <v>13950</v>
      </c>
      <c r="J4" s="183">
        <v>1169</v>
      </c>
      <c r="K4" s="14">
        <v>3500</v>
      </c>
      <c r="L4" s="14">
        <v>0</v>
      </c>
      <c r="M4" s="173">
        <v>4500</v>
      </c>
      <c r="N4" s="184">
        <f t="shared" ref="N4:N44" si="0">SUM(C4:M4)</f>
        <v>23394</v>
      </c>
      <c r="O4" s="113"/>
    </row>
    <row r="5" spans="1:95" ht="16.8" thickBot="1">
      <c r="A5" s="189"/>
      <c r="B5" s="14" t="s">
        <v>8</v>
      </c>
      <c r="C5" s="15">
        <v>0</v>
      </c>
      <c r="D5" s="15">
        <v>0</v>
      </c>
      <c r="E5" s="15">
        <f>E3</f>
        <v>0</v>
      </c>
      <c r="F5" s="15">
        <f>F4</f>
        <v>0</v>
      </c>
      <c r="G5" s="58">
        <v>100</v>
      </c>
      <c r="H5" s="58">
        <f>H3</f>
        <v>175</v>
      </c>
      <c r="I5" s="162">
        <v>11250</v>
      </c>
      <c r="J5" s="183">
        <v>951</v>
      </c>
      <c r="K5" s="14">
        <v>3500</v>
      </c>
      <c r="L5" s="14">
        <v>0</v>
      </c>
      <c r="M5" s="173">
        <v>0</v>
      </c>
      <c r="N5" s="184">
        <f t="shared" si="0"/>
        <v>15976</v>
      </c>
      <c r="O5" s="113"/>
    </row>
    <row r="6" spans="1:95" ht="16.8" thickBot="1">
      <c r="A6" s="189" t="s">
        <v>9</v>
      </c>
      <c r="B6" s="14" t="s">
        <v>6</v>
      </c>
      <c r="C6" s="15">
        <v>0</v>
      </c>
      <c r="D6" s="15">
        <v>0</v>
      </c>
      <c r="E6" s="15">
        <f t="shared" ref="E6:F8" si="1">E3</f>
        <v>0</v>
      </c>
      <c r="F6" s="15">
        <f t="shared" si="1"/>
        <v>0</v>
      </c>
      <c r="G6" s="58">
        <v>100</v>
      </c>
      <c r="H6" s="58">
        <f>H3</f>
        <v>175</v>
      </c>
      <c r="I6" s="162">
        <v>5115</v>
      </c>
      <c r="J6" s="183">
        <v>1125</v>
      </c>
      <c r="K6" s="14">
        <v>0</v>
      </c>
      <c r="L6" s="14">
        <v>0</v>
      </c>
      <c r="M6" s="173">
        <v>1650</v>
      </c>
      <c r="N6" s="184">
        <f t="shared" si="0"/>
        <v>8165</v>
      </c>
      <c r="O6" s="113"/>
    </row>
    <row r="7" spans="1:95" ht="16.8" thickBot="1">
      <c r="A7" s="189"/>
      <c r="B7" s="14" t="s">
        <v>7</v>
      </c>
      <c r="C7" s="15">
        <v>0</v>
      </c>
      <c r="D7" s="15">
        <v>0</v>
      </c>
      <c r="E7" s="15">
        <f t="shared" si="1"/>
        <v>0</v>
      </c>
      <c r="F7" s="15">
        <f t="shared" si="1"/>
        <v>0</v>
      </c>
      <c r="G7" s="58">
        <v>100</v>
      </c>
      <c r="H7" s="58">
        <f>H6</f>
        <v>175</v>
      </c>
      <c r="I7" s="162">
        <f>I6</f>
        <v>5115</v>
      </c>
      <c r="J7" s="183">
        <v>1169</v>
      </c>
      <c r="K7" s="14">
        <v>0</v>
      </c>
      <c r="L7" s="14">
        <v>0</v>
      </c>
      <c r="M7" s="173">
        <v>1650</v>
      </c>
      <c r="N7" s="184">
        <f t="shared" si="0"/>
        <v>8209</v>
      </c>
      <c r="O7" s="113"/>
    </row>
    <row r="8" spans="1:95" ht="16.8" thickBot="1">
      <c r="A8" s="189"/>
      <c r="B8" s="14" t="s">
        <v>8</v>
      </c>
      <c r="C8" s="15">
        <v>0</v>
      </c>
      <c r="D8" s="15">
        <v>0</v>
      </c>
      <c r="E8" s="15">
        <f t="shared" si="1"/>
        <v>0</v>
      </c>
      <c r="F8" s="15">
        <f t="shared" si="1"/>
        <v>0</v>
      </c>
      <c r="G8" s="58">
        <v>100</v>
      </c>
      <c r="H8" s="58">
        <f>H6</f>
        <v>175</v>
      </c>
      <c r="I8" s="162">
        <v>4125</v>
      </c>
      <c r="J8" s="183">
        <v>951</v>
      </c>
      <c r="K8" s="14">
        <v>0</v>
      </c>
      <c r="L8" s="14">
        <v>0</v>
      </c>
      <c r="M8" s="173">
        <v>0</v>
      </c>
      <c r="N8" s="184">
        <f t="shared" si="0"/>
        <v>5351</v>
      </c>
      <c r="O8" s="113"/>
    </row>
    <row r="9" spans="1:95" ht="16.8" thickBot="1">
      <c r="A9" s="188" t="s">
        <v>25</v>
      </c>
      <c r="B9" s="14" t="s">
        <v>6</v>
      </c>
      <c r="C9" s="15">
        <v>0</v>
      </c>
      <c r="D9" s="15">
        <v>0</v>
      </c>
      <c r="E9" s="15">
        <f t="shared" ref="E9:F11" si="2">E3</f>
        <v>0</v>
      </c>
      <c r="F9" s="15">
        <f t="shared" si="2"/>
        <v>0</v>
      </c>
      <c r="G9" s="58">
        <v>100</v>
      </c>
      <c r="H9" s="58">
        <v>0</v>
      </c>
      <c r="I9" s="163">
        <f>I3-10500</f>
        <v>3450</v>
      </c>
      <c r="J9" s="183">
        <v>1125</v>
      </c>
      <c r="K9" s="14">
        <v>0</v>
      </c>
      <c r="L9" s="14">
        <v>0</v>
      </c>
      <c r="M9" s="173">
        <v>4500</v>
      </c>
      <c r="N9" s="184">
        <v>1350</v>
      </c>
      <c r="O9" s="113"/>
    </row>
    <row r="10" spans="1:95" ht="16.8" thickBot="1">
      <c r="A10" s="188"/>
      <c r="B10" s="14" t="s">
        <v>7</v>
      </c>
      <c r="C10" s="15">
        <v>0</v>
      </c>
      <c r="D10" s="15">
        <v>0</v>
      </c>
      <c r="E10" s="15">
        <f t="shared" si="2"/>
        <v>0</v>
      </c>
      <c r="F10" s="15">
        <f t="shared" si="2"/>
        <v>0</v>
      </c>
      <c r="G10" s="58">
        <v>100</v>
      </c>
      <c r="H10" s="58">
        <v>0</v>
      </c>
      <c r="I10" s="163">
        <f>I9</f>
        <v>3450</v>
      </c>
      <c r="J10" s="183">
        <v>1169</v>
      </c>
      <c r="K10" s="14">
        <v>0</v>
      </c>
      <c r="L10" s="14">
        <v>0</v>
      </c>
      <c r="M10" s="173">
        <v>4500</v>
      </c>
      <c r="N10" s="184">
        <f t="shared" si="0"/>
        <v>9219</v>
      </c>
      <c r="O10" s="113"/>
    </row>
    <row r="11" spans="1:95" ht="16.8" thickBot="1">
      <c r="A11" s="188"/>
      <c r="B11" s="14" t="s">
        <v>8</v>
      </c>
      <c r="C11" s="15">
        <v>0</v>
      </c>
      <c r="D11" s="15">
        <v>0</v>
      </c>
      <c r="E11" s="15">
        <f t="shared" si="2"/>
        <v>0</v>
      </c>
      <c r="F11" s="15">
        <f t="shared" si="2"/>
        <v>0</v>
      </c>
      <c r="G11" s="58">
        <v>100</v>
      </c>
      <c r="H11" s="58">
        <v>0</v>
      </c>
      <c r="I11" s="163">
        <v>0</v>
      </c>
      <c r="J11" s="183">
        <v>951</v>
      </c>
      <c r="K11" s="14">
        <v>0</v>
      </c>
      <c r="L11" s="14">
        <v>0</v>
      </c>
      <c r="M11" s="173">
        <v>0</v>
      </c>
      <c r="N11" s="184">
        <f t="shared" si="0"/>
        <v>1051</v>
      </c>
      <c r="O11" s="113"/>
    </row>
    <row r="12" spans="1:95" ht="16.8" thickBot="1">
      <c r="A12" s="188" t="s">
        <v>10</v>
      </c>
      <c r="B12" s="14" t="s">
        <v>6</v>
      </c>
      <c r="C12" s="15">
        <v>0</v>
      </c>
      <c r="D12" s="15">
        <v>0</v>
      </c>
      <c r="E12" s="15">
        <f t="shared" ref="E12:F14" si="3">E3</f>
        <v>0</v>
      </c>
      <c r="F12" s="15">
        <f t="shared" si="3"/>
        <v>0</v>
      </c>
      <c r="G12" s="58">
        <v>100</v>
      </c>
      <c r="H12" s="58">
        <v>0</v>
      </c>
      <c r="I12" s="163">
        <f>I6</f>
        <v>5115</v>
      </c>
      <c r="J12" s="183">
        <v>1125</v>
      </c>
      <c r="K12" s="14">
        <v>0</v>
      </c>
      <c r="L12" s="14">
        <v>0</v>
      </c>
      <c r="M12" s="173">
        <v>1650</v>
      </c>
      <c r="N12" s="184">
        <f t="shared" si="0"/>
        <v>7990</v>
      </c>
      <c r="O12" s="113"/>
    </row>
    <row r="13" spans="1:95" ht="16.8" thickBot="1">
      <c r="A13" s="188"/>
      <c r="B13" s="14" t="s">
        <v>7</v>
      </c>
      <c r="C13" s="15">
        <v>0</v>
      </c>
      <c r="D13" s="15">
        <v>0</v>
      </c>
      <c r="E13" s="15">
        <f t="shared" si="3"/>
        <v>0</v>
      </c>
      <c r="F13" s="15">
        <f t="shared" si="3"/>
        <v>0</v>
      </c>
      <c r="G13" s="58">
        <v>100</v>
      </c>
      <c r="H13" s="58">
        <v>0</v>
      </c>
      <c r="I13" s="163">
        <f>I12</f>
        <v>5115</v>
      </c>
      <c r="J13" s="183">
        <v>1169</v>
      </c>
      <c r="K13" s="14">
        <v>0</v>
      </c>
      <c r="L13" s="14">
        <v>0</v>
      </c>
      <c r="M13" s="173">
        <v>1650</v>
      </c>
      <c r="N13" s="184">
        <f t="shared" si="0"/>
        <v>8034</v>
      </c>
      <c r="O13" s="113"/>
    </row>
    <row r="14" spans="1:95" ht="16.8" thickBot="1">
      <c r="A14" s="188"/>
      <c r="B14" s="14" t="s">
        <v>8</v>
      </c>
      <c r="C14" s="15">
        <v>0</v>
      </c>
      <c r="D14" s="15">
        <v>0</v>
      </c>
      <c r="E14" s="15">
        <f t="shared" si="3"/>
        <v>0</v>
      </c>
      <c r="F14" s="15">
        <f t="shared" si="3"/>
        <v>0</v>
      </c>
      <c r="G14" s="58">
        <v>100</v>
      </c>
      <c r="H14" s="58">
        <v>0</v>
      </c>
      <c r="I14" s="135">
        <f>I8</f>
        <v>4125</v>
      </c>
      <c r="J14" s="183">
        <v>951</v>
      </c>
      <c r="K14" s="14">
        <v>0</v>
      </c>
      <c r="L14" s="14">
        <v>0</v>
      </c>
      <c r="M14" s="173">
        <v>0</v>
      </c>
      <c r="N14" s="184">
        <f t="shared" si="0"/>
        <v>5176</v>
      </c>
      <c r="O14" s="113"/>
    </row>
    <row r="15" spans="1:95" ht="16.8" thickBot="1">
      <c r="A15" s="189" t="s">
        <v>15</v>
      </c>
      <c r="B15" s="14" t="s">
        <v>6</v>
      </c>
      <c r="C15" s="15">
        <v>0</v>
      </c>
      <c r="D15" s="15">
        <v>0</v>
      </c>
      <c r="E15" s="15">
        <f t="shared" ref="E15:F17" si="4">E3</f>
        <v>0</v>
      </c>
      <c r="F15" s="15">
        <f t="shared" si="4"/>
        <v>0</v>
      </c>
      <c r="G15" s="58">
        <v>0</v>
      </c>
      <c r="H15" s="58">
        <v>0</v>
      </c>
      <c r="I15" s="164">
        <v>8375</v>
      </c>
      <c r="J15" s="183">
        <v>1125</v>
      </c>
      <c r="K15" s="14">
        <v>3500</v>
      </c>
      <c r="L15" s="14">
        <v>0</v>
      </c>
      <c r="M15" s="173">
        <v>4500</v>
      </c>
      <c r="N15" s="184">
        <f t="shared" si="0"/>
        <v>17500</v>
      </c>
      <c r="O15" s="113"/>
    </row>
    <row r="16" spans="1:95" ht="16.8" thickBot="1">
      <c r="A16" s="189"/>
      <c r="B16" s="14" t="s">
        <v>7</v>
      </c>
      <c r="C16" s="15">
        <v>0</v>
      </c>
      <c r="D16" s="15">
        <v>0</v>
      </c>
      <c r="E16" s="15">
        <f t="shared" si="4"/>
        <v>0</v>
      </c>
      <c r="F16" s="15">
        <f t="shared" si="4"/>
        <v>0</v>
      </c>
      <c r="G16" s="58">
        <v>0</v>
      </c>
      <c r="H16" s="58">
        <v>0</v>
      </c>
      <c r="I16" s="164">
        <f>I15</f>
        <v>8375</v>
      </c>
      <c r="J16" s="183">
        <v>1169</v>
      </c>
      <c r="K16" s="14">
        <v>3500</v>
      </c>
      <c r="L16" s="14">
        <v>0</v>
      </c>
      <c r="M16" s="173">
        <v>4500</v>
      </c>
      <c r="N16" s="184">
        <f t="shared" si="0"/>
        <v>17544</v>
      </c>
      <c r="O16" s="113"/>
    </row>
    <row r="17" spans="1:15" ht="16.8" thickBot="1">
      <c r="A17" s="189"/>
      <c r="B17" s="14" t="s">
        <v>8</v>
      </c>
      <c r="C17" s="15">
        <v>0</v>
      </c>
      <c r="D17" s="15">
        <v>0</v>
      </c>
      <c r="E17" s="15">
        <f t="shared" si="4"/>
        <v>0</v>
      </c>
      <c r="F17" s="15">
        <f t="shared" si="4"/>
        <v>0</v>
      </c>
      <c r="G17" s="58">
        <v>0</v>
      </c>
      <c r="H17" s="58">
        <v>0</v>
      </c>
      <c r="I17" s="164">
        <v>6665</v>
      </c>
      <c r="J17" s="183">
        <v>951</v>
      </c>
      <c r="K17" s="14">
        <v>3500</v>
      </c>
      <c r="L17" s="14">
        <v>0</v>
      </c>
      <c r="M17" s="173">
        <v>0</v>
      </c>
      <c r="N17" s="184">
        <f t="shared" si="0"/>
        <v>11116</v>
      </c>
      <c r="O17" s="113"/>
    </row>
    <row r="18" spans="1:15" ht="16.8" thickBot="1">
      <c r="A18" s="189" t="s">
        <v>16</v>
      </c>
      <c r="B18" s="14" t="s">
        <v>6</v>
      </c>
      <c r="C18" s="15">
        <v>0</v>
      </c>
      <c r="D18" s="15">
        <v>0</v>
      </c>
      <c r="E18" s="15">
        <v>0</v>
      </c>
      <c r="F18" s="15">
        <f>0</f>
        <v>0</v>
      </c>
      <c r="G18" s="58">
        <v>0</v>
      </c>
      <c r="H18" s="58">
        <v>0</v>
      </c>
      <c r="I18" s="165">
        <v>0</v>
      </c>
      <c r="J18" s="183">
        <v>1125</v>
      </c>
      <c r="K18" s="14">
        <v>0</v>
      </c>
      <c r="L18" s="14">
        <v>0</v>
      </c>
      <c r="M18" s="173">
        <v>1650</v>
      </c>
      <c r="N18" s="184">
        <f t="shared" si="0"/>
        <v>2775</v>
      </c>
      <c r="O18" s="113"/>
    </row>
    <row r="19" spans="1:15" ht="16.8" thickBot="1">
      <c r="A19" s="189"/>
      <c r="B19" s="14" t="s">
        <v>7</v>
      </c>
      <c r="C19" s="15">
        <v>0</v>
      </c>
      <c r="D19" s="15">
        <v>0</v>
      </c>
      <c r="E19" s="15">
        <f>E18</f>
        <v>0</v>
      </c>
      <c r="F19" s="15">
        <f>F18</f>
        <v>0</v>
      </c>
      <c r="G19" s="58">
        <v>0</v>
      </c>
      <c r="H19" s="58">
        <f>H18</f>
        <v>0</v>
      </c>
      <c r="I19" s="165">
        <f>I18</f>
        <v>0</v>
      </c>
      <c r="J19" s="183">
        <v>1169</v>
      </c>
      <c r="K19" s="14">
        <v>0</v>
      </c>
      <c r="L19" s="14">
        <v>0</v>
      </c>
      <c r="M19" s="173">
        <v>1650</v>
      </c>
      <c r="N19" s="184">
        <f t="shared" si="0"/>
        <v>2819</v>
      </c>
      <c r="O19" s="113"/>
    </row>
    <row r="20" spans="1:15" ht="16.8" thickBot="1">
      <c r="A20" s="189"/>
      <c r="B20" s="14" t="s">
        <v>8</v>
      </c>
      <c r="C20" s="15">
        <v>0</v>
      </c>
      <c r="D20" s="15">
        <v>0</v>
      </c>
      <c r="E20" s="15">
        <f>E18</f>
        <v>0</v>
      </c>
      <c r="F20" s="15">
        <f>F19</f>
        <v>0</v>
      </c>
      <c r="G20" s="58">
        <v>0</v>
      </c>
      <c r="H20" s="58">
        <f>H18</f>
        <v>0</v>
      </c>
      <c r="I20" s="165">
        <f>I19</f>
        <v>0</v>
      </c>
      <c r="J20" s="183">
        <v>951</v>
      </c>
      <c r="K20" s="14">
        <v>0</v>
      </c>
      <c r="L20" s="14">
        <v>0</v>
      </c>
      <c r="M20" s="173">
        <v>0</v>
      </c>
      <c r="N20" s="184">
        <f t="shared" si="0"/>
        <v>951</v>
      </c>
      <c r="O20" s="113"/>
    </row>
    <row r="21" spans="1:15" ht="16.8" thickBot="1">
      <c r="A21" s="188" t="s">
        <v>20</v>
      </c>
      <c r="B21" s="14" t="s">
        <v>6</v>
      </c>
      <c r="C21" s="15">
        <v>0</v>
      </c>
      <c r="D21" s="15">
        <v>0</v>
      </c>
      <c r="E21" s="15">
        <f t="shared" ref="E21:F23" si="5">E9</f>
        <v>0</v>
      </c>
      <c r="F21" s="15">
        <f t="shared" si="5"/>
        <v>0</v>
      </c>
      <c r="G21" s="58">
        <v>0</v>
      </c>
      <c r="H21" s="58">
        <f>H3</f>
        <v>175</v>
      </c>
      <c r="I21" s="164">
        <v>8375</v>
      </c>
      <c r="J21" s="183">
        <v>1125</v>
      </c>
      <c r="K21" s="14">
        <v>3500</v>
      </c>
      <c r="L21" s="14">
        <f>L9</f>
        <v>0</v>
      </c>
      <c r="M21" s="173">
        <v>4500</v>
      </c>
      <c r="N21" s="184">
        <f t="shared" si="0"/>
        <v>17675</v>
      </c>
      <c r="O21" s="113"/>
    </row>
    <row r="22" spans="1:15" ht="16.8" thickBot="1">
      <c r="A22" s="188"/>
      <c r="B22" s="14" t="s">
        <v>7</v>
      </c>
      <c r="C22" s="15">
        <v>0</v>
      </c>
      <c r="D22" s="15">
        <v>0</v>
      </c>
      <c r="E22" s="15">
        <f t="shared" si="5"/>
        <v>0</v>
      </c>
      <c r="F22" s="15">
        <f t="shared" si="5"/>
        <v>0</v>
      </c>
      <c r="G22" s="58">
        <v>0</v>
      </c>
      <c r="H22" s="58">
        <f>H21</f>
        <v>175</v>
      </c>
      <c r="I22" s="164">
        <f>I21</f>
        <v>8375</v>
      </c>
      <c r="J22" s="183">
        <v>1169</v>
      </c>
      <c r="K22" s="14">
        <v>3500</v>
      </c>
      <c r="L22" s="14">
        <v>0</v>
      </c>
      <c r="M22" s="173">
        <v>4500</v>
      </c>
      <c r="N22" s="184">
        <f t="shared" si="0"/>
        <v>17719</v>
      </c>
      <c r="O22" s="113"/>
    </row>
    <row r="23" spans="1:15" ht="16.8" thickBot="1">
      <c r="A23" s="188"/>
      <c r="B23" s="14" t="s">
        <v>8</v>
      </c>
      <c r="C23" s="15">
        <v>0</v>
      </c>
      <c r="D23" s="15">
        <v>0</v>
      </c>
      <c r="E23" s="15">
        <f t="shared" si="5"/>
        <v>0</v>
      </c>
      <c r="F23" s="15">
        <f t="shared" si="5"/>
        <v>0</v>
      </c>
      <c r="G23" s="58">
        <v>0</v>
      </c>
      <c r="H23" s="58">
        <f>H21</f>
        <v>175</v>
      </c>
      <c r="I23" s="164">
        <v>6665</v>
      </c>
      <c r="J23" s="183">
        <v>951</v>
      </c>
      <c r="K23" s="14">
        <v>3500</v>
      </c>
      <c r="L23" s="14">
        <v>0</v>
      </c>
      <c r="M23" s="173">
        <v>0</v>
      </c>
      <c r="N23" s="184">
        <f t="shared" si="0"/>
        <v>11291</v>
      </c>
      <c r="O23" s="113"/>
    </row>
    <row r="24" spans="1:15" ht="16.8" thickBot="1">
      <c r="A24" s="188" t="s">
        <v>21</v>
      </c>
      <c r="B24" s="14" t="s">
        <v>6</v>
      </c>
      <c r="C24" s="15">
        <v>0</v>
      </c>
      <c r="D24" s="15">
        <v>0</v>
      </c>
      <c r="E24" s="15">
        <v>0</v>
      </c>
      <c r="F24" s="15">
        <f>0</f>
        <v>0</v>
      </c>
      <c r="G24" s="58">
        <v>0</v>
      </c>
      <c r="H24" s="58">
        <f>H6</f>
        <v>175</v>
      </c>
      <c r="I24" s="165">
        <f>I18</f>
        <v>0</v>
      </c>
      <c r="J24" s="183">
        <v>1125</v>
      </c>
      <c r="K24" s="14">
        <v>0</v>
      </c>
      <c r="L24" s="14">
        <f>L12</f>
        <v>0</v>
      </c>
      <c r="M24" s="173">
        <v>1650</v>
      </c>
      <c r="N24" s="184">
        <f t="shared" si="0"/>
        <v>2950</v>
      </c>
      <c r="O24" s="113"/>
    </row>
    <row r="25" spans="1:15" ht="16.8" thickBot="1">
      <c r="A25" s="188"/>
      <c r="B25" s="14" t="s">
        <v>7</v>
      </c>
      <c r="C25" s="15">
        <v>0</v>
      </c>
      <c r="D25" s="15">
        <v>0</v>
      </c>
      <c r="E25" s="15">
        <f>E24</f>
        <v>0</v>
      </c>
      <c r="F25" s="15">
        <f>F24</f>
        <v>0</v>
      </c>
      <c r="G25" s="58">
        <v>0</v>
      </c>
      <c r="H25" s="58">
        <f>H24</f>
        <v>175</v>
      </c>
      <c r="I25" s="165">
        <f>I24</f>
        <v>0</v>
      </c>
      <c r="J25" s="183">
        <v>1169</v>
      </c>
      <c r="K25" s="14">
        <v>0</v>
      </c>
      <c r="L25" s="14">
        <v>0</v>
      </c>
      <c r="M25" s="173">
        <v>1650</v>
      </c>
      <c r="N25" s="184">
        <f t="shared" si="0"/>
        <v>2994</v>
      </c>
      <c r="O25" s="113"/>
    </row>
    <row r="26" spans="1:15" ht="16.8" thickBot="1">
      <c r="A26" s="188"/>
      <c r="B26" s="14" t="s">
        <v>8</v>
      </c>
      <c r="C26" s="15">
        <v>0</v>
      </c>
      <c r="D26" s="15">
        <v>0</v>
      </c>
      <c r="E26" s="15">
        <f>E24</f>
        <v>0</v>
      </c>
      <c r="F26" s="15">
        <f>F25</f>
        <v>0</v>
      </c>
      <c r="G26" s="58">
        <v>0</v>
      </c>
      <c r="H26" s="58">
        <f>H24</f>
        <v>175</v>
      </c>
      <c r="I26" s="165">
        <f>I20</f>
        <v>0</v>
      </c>
      <c r="J26" s="183">
        <v>951</v>
      </c>
      <c r="K26" s="14">
        <v>0</v>
      </c>
      <c r="L26" s="14">
        <v>0</v>
      </c>
      <c r="M26" s="173">
        <v>0</v>
      </c>
      <c r="N26" s="184">
        <f t="shared" si="0"/>
        <v>1126</v>
      </c>
      <c r="O26" s="113"/>
    </row>
    <row r="27" spans="1:15" ht="17.25" customHeight="1" thickBot="1">
      <c r="A27" s="191" t="s">
        <v>12</v>
      </c>
      <c r="B27" s="14" t="s">
        <v>6</v>
      </c>
      <c r="C27" s="15">
        <v>0</v>
      </c>
      <c r="D27" s="15">
        <v>0</v>
      </c>
      <c r="E27" s="15">
        <f t="shared" ref="E27:F29" si="6">E6</f>
        <v>0</v>
      </c>
      <c r="F27" s="15">
        <f t="shared" si="6"/>
        <v>0</v>
      </c>
      <c r="G27" s="58">
        <v>100</v>
      </c>
      <c r="H27" s="58">
        <v>0</v>
      </c>
      <c r="I27" s="162">
        <f>I3</f>
        <v>13950</v>
      </c>
      <c r="J27" s="183">
        <v>1125</v>
      </c>
      <c r="K27" s="14">
        <v>3500</v>
      </c>
      <c r="L27" s="14">
        <v>0</v>
      </c>
      <c r="M27" s="173">
        <v>4500</v>
      </c>
      <c r="N27" s="184">
        <f t="shared" ref="N27:N32" si="7">SUM(C27:M27)</f>
        <v>23175</v>
      </c>
      <c r="O27" s="113"/>
    </row>
    <row r="28" spans="1:15" ht="16.8" thickBot="1">
      <c r="A28" s="191"/>
      <c r="B28" s="14" t="s">
        <v>7</v>
      </c>
      <c r="C28" s="15">
        <v>0</v>
      </c>
      <c r="D28" s="15">
        <v>0</v>
      </c>
      <c r="E28" s="15">
        <f t="shared" si="6"/>
        <v>0</v>
      </c>
      <c r="F28" s="15">
        <f t="shared" si="6"/>
        <v>0</v>
      </c>
      <c r="G28" s="58">
        <v>100</v>
      </c>
      <c r="H28" s="58">
        <v>0</v>
      </c>
      <c r="I28" s="162">
        <f>I3</f>
        <v>13950</v>
      </c>
      <c r="J28" s="183">
        <v>1169</v>
      </c>
      <c r="K28" s="14">
        <v>3500</v>
      </c>
      <c r="L28" s="14">
        <v>0</v>
      </c>
      <c r="M28" s="173">
        <v>4500</v>
      </c>
      <c r="N28" s="184">
        <f t="shared" si="7"/>
        <v>23219</v>
      </c>
      <c r="O28" s="113"/>
    </row>
    <row r="29" spans="1:15" ht="16.8" thickBot="1">
      <c r="A29" s="191"/>
      <c r="B29" s="14" t="s">
        <v>8</v>
      </c>
      <c r="C29" s="15">
        <v>0</v>
      </c>
      <c r="D29" s="15">
        <v>0</v>
      </c>
      <c r="E29" s="15">
        <f t="shared" si="6"/>
        <v>0</v>
      </c>
      <c r="F29" s="15">
        <f t="shared" si="6"/>
        <v>0</v>
      </c>
      <c r="G29" s="58">
        <v>100</v>
      </c>
      <c r="H29" s="58">
        <v>0</v>
      </c>
      <c r="I29" s="162">
        <f>I5</f>
        <v>11250</v>
      </c>
      <c r="J29" s="183">
        <v>951</v>
      </c>
      <c r="K29" s="14">
        <v>3500</v>
      </c>
      <c r="L29" s="14">
        <v>0</v>
      </c>
      <c r="M29" s="173">
        <v>0</v>
      </c>
      <c r="N29" s="184">
        <f t="shared" si="7"/>
        <v>15801</v>
      </c>
      <c r="O29" s="113"/>
    </row>
    <row r="30" spans="1:15" ht="16.8" thickBot="1">
      <c r="A30" s="191" t="s">
        <v>19</v>
      </c>
      <c r="B30" s="14" t="s">
        <v>6</v>
      </c>
      <c r="C30" s="15">
        <v>0</v>
      </c>
      <c r="D30" s="15">
        <v>0</v>
      </c>
      <c r="E30" s="15">
        <v>0</v>
      </c>
      <c r="F30" s="15">
        <f>0</f>
        <v>0</v>
      </c>
      <c r="G30" s="58">
        <v>100</v>
      </c>
      <c r="H30" s="58">
        <v>0</v>
      </c>
      <c r="I30" s="162">
        <f>I6</f>
        <v>5115</v>
      </c>
      <c r="J30" s="183">
        <v>1125</v>
      </c>
      <c r="K30" s="14">
        <v>0</v>
      </c>
      <c r="L30" s="14">
        <f>L12</f>
        <v>0</v>
      </c>
      <c r="M30" s="173">
        <v>1650</v>
      </c>
      <c r="N30" s="184">
        <f t="shared" si="7"/>
        <v>7990</v>
      </c>
      <c r="O30" s="113"/>
    </row>
    <row r="31" spans="1:15" ht="16.8" thickBot="1">
      <c r="A31" s="191"/>
      <c r="B31" s="14" t="s">
        <v>7</v>
      </c>
      <c r="C31" s="15">
        <v>0</v>
      </c>
      <c r="D31" s="15">
        <v>0</v>
      </c>
      <c r="E31" s="15">
        <f>E30</f>
        <v>0</v>
      </c>
      <c r="F31" s="15">
        <f>F30</f>
        <v>0</v>
      </c>
      <c r="G31" s="58">
        <v>100</v>
      </c>
      <c r="H31" s="58">
        <v>0</v>
      </c>
      <c r="I31" s="162">
        <f>I6</f>
        <v>5115</v>
      </c>
      <c r="J31" s="183">
        <v>1169</v>
      </c>
      <c r="K31" s="14">
        <v>0</v>
      </c>
      <c r="L31" s="14">
        <v>0</v>
      </c>
      <c r="M31" s="173">
        <v>1650</v>
      </c>
      <c r="N31" s="184">
        <f t="shared" si="7"/>
        <v>8034</v>
      </c>
      <c r="O31" s="113"/>
    </row>
    <row r="32" spans="1:15" ht="16.8" thickBot="1">
      <c r="A32" s="191"/>
      <c r="B32" s="14" t="s">
        <v>8</v>
      </c>
      <c r="C32" s="15">
        <v>0</v>
      </c>
      <c r="D32" s="15">
        <v>0</v>
      </c>
      <c r="E32" s="15">
        <f>E30</f>
        <v>0</v>
      </c>
      <c r="F32" s="15">
        <f>F31</f>
        <v>0</v>
      </c>
      <c r="G32" s="58">
        <v>100</v>
      </c>
      <c r="H32" s="58">
        <v>0</v>
      </c>
      <c r="I32" s="162">
        <f>I8</f>
        <v>4125</v>
      </c>
      <c r="J32" s="183">
        <v>951</v>
      </c>
      <c r="K32" s="14">
        <v>0</v>
      </c>
      <c r="L32" s="14">
        <v>0</v>
      </c>
      <c r="M32" s="173">
        <v>0</v>
      </c>
      <c r="N32" s="184">
        <f t="shared" si="7"/>
        <v>5176</v>
      </c>
      <c r="O32" s="113"/>
    </row>
    <row r="33" spans="1:15" ht="16.8" thickBot="1">
      <c r="A33" s="188" t="s">
        <v>13</v>
      </c>
      <c r="B33" s="14" t="s">
        <v>6</v>
      </c>
      <c r="C33" s="15">
        <v>0</v>
      </c>
      <c r="D33" s="15">
        <v>0</v>
      </c>
      <c r="E33" s="15">
        <f t="shared" ref="E33:F35" si="8">E3</f>
        <v>0</v>
      </c>
      <c r="F33" s="15">
        <f t="shared" si="8"/>
        <v>0</v>
      </c>
      <c r="G33" s="58">
        <v>100</v>
      </c>
      <c r="H33" s="58">
        <f>H3</f>
        <v>175</v>
      </c>
      <c r="I33" s="162">
        <f>I3</f>
        <v>13950</v>
      </c>
      <c r="J33" s="183">
        <v>1125</v>
      </c>
      <c r="K33" s="14">
        <v>3500</v>
      </c>
      <c r="L33" s="14">
        <v>0</v>
      </c>
      <c r="M33" s="173">
        <v>4500</v>
      </c>
      <c r="N33" s="184">
        <f t="shared" si="0"/>
        <v>23350</v>
      </c>
      <c r="O33" s="113"/>
    </row>
    <row r="34" spans="1:15" ht="16.8" thickBot="1">
      <c r="A34" s="188"/>
      <c r="B34" s="14" t="s">
        <v>7</v>
      </c>
      <c r="C34" s="15">
        <v>0</v>
      </c>
      <c r="D34" s="15">
        <v>0</v>
      </c>
      <c r="E34" s="15">
        <f t="shared" si="8"/>
        <v>0</v>
      </c>
      <c r="F34" s="15">
        <f t="shared" si="8"/>
        <v>0</v>
      </c>
      <c r="G34" s="58">
        <v>100</v>
      </c>
      <c r="H34" s="58">
        <f>H33</f>
        <v>175</v>
      </c>
      <c r="I34" s="162">
        <f>I3</f>
        <v>13950</v>
      </c>
      <c r="J34" s="183">
        <v>1169</v>
      </c>
      <c r="K34" s="14">
        <v>3500</v>
      </c>
      <c r="L34" s="14">
        <v>0</v>
      </c>
      <c r="M34" s="173">
        <v>4500</v>
      </c>
      <c r="N34" s="184">
        <f t="shared" si="0"/>
        <v>23394</v>
      </c>
      <c r="O34" s="113"/>
    </row>
    <row r="35" spans="1:15" ht="16.8" thickBot="1">
      <c r="A35" s="188"/>
      <c r="B35" s="14" t="s">
        <v>8</v>
      </c>
      <c r="C35" s="15">
        <v>0</v>
      </c>
      <c r="D35" s="15">
        <v>0</v>
      </c>
      <c r="E35" s="15">
        <f t="shared" si="8"/>
        <v>0</v>
      </c>
      <c r="F35" s="15">
        <f t="shared" si="8"/>
        <v>0</v>
      </c>
      <c r="G35" s="58">
        <v>100</v>
      </c>
      <c r="H35" s="58">
        <f>H33</f>
        <v>175</v>
      </c>
      <c r="I35" s="162">
        <f>I5</f>
        <v>11250</v>
      </c>
      <c r="J35" s="183">
        <v>951</v>
      </c>
      <c r="K35" s="14">
        <v>3500</v>
      </c>
      <c r="L35" s="14">
        <v>0</v>
      </c>
      <c r="M35" s="173">
        <v>0</v>
      </c>
      <c r="N35" s="184">
        <f t="shared" si="0"/>
        <v>15976</v>
      </c>
      <c r="O35" s="113"/>
    </row>
    <row r="36" spans="1:15" ht="16.8" thickBot="1">
      <c r="A36" s="188" t="s">
        <v>18</v>
      </c>
      <c r="B36" s="14" t="s">
        <v>6</v>
      </c>
      <c r="C36" s="15">
        <v>0</v>
      </c>
      <c r="D36" s="15">
        <v>0</v>
      </c>
      <c r="E36" s="15">
        <v>0</v>
      </c>
      <c r="F36" s="15">
        <f>0</f>
        <v>0</v>
      </c>
      <c r="G36" s="58">
        <v>100</v>
      </c>
      <c r="H36" s="58">
        <f>H35</f>
        <v>175</v>
      </c>
      <c r="I36" s="162">
        <f>I6</f>
        <v>5115</v>
      </c>
      <c r="J36" s="183">
        <v>1125</v>
      </c>
      <c r="K36" s="14">
        <v>0</v>
      </c>
      <c r="L36" s="14">
        <f>L18</f>
        <v>0</v>
      </c>
      <c r="M36" s="173">
        <v>1650</v>
      </c>
      <c r="N36" s="184">
        <f t="shared" si="0"/>
        <v>8165</v>
      </c>
      <c r="O36" s="113"/>
    </row>
    <row r="37" spans="1:15" ht="16.8" thickBot="1">
      <c r="A37" s="188"/>
      <c r="B37" s="14" t="s">
        <v>7</v>
      </c>
      <c r="C37" s="15">
        <v>0</v>
      </c>
      <c r="D37" s="15">
        <v>0</v>
      </c>
      <c r="E37" s="15">
        <f>E36</f>
        <v>0</v>
      </c>
      <c r="F37" s="15">
        <f>F36</f>
        <v>0</v>
      </c>
      <c r="G37" s="58">
        <v>100</v>
      </c>
      <c r="H37" s="58">
        <f>H36</f>
        <v>175</v>
      </c>
      <c r="I37" s="162">
        <f>I7</f>
        <v>5115</v>
      </c>
      <c r="J37" s="183">
        <v>1169</v>
      </c>
      <c r="K37" s="14">
        <v>0</v>
      </c>
      <c r="L37" s="14">
        <v>0</v>
      </c>
      <c r="M37" s="173">
        <v>1650</v>
      </c>
      <c r="N37" s="184">
        <f t="shared" si="0"/>
        <v>8209</v>
      </c>
      <c r="O37" s="113"/>
    </row>
    <row r="38" spans="1:15" ht="16.8" thickBot="1">
      <c r="A38" s="188"/>
      <c r="B38" s="14" t="s">
        <v>8</v>
      </c>
      <c r="C38" s="15">
        <v>0</v>
      </c>
      <c r="D38" s="15">
        <v>0</v>
      </c>
      <c r="E38" s="15">
        <f>E36</f>
        <v>0</v>
      </c>
      <c r="F38" s="15">
        <f>F37</f>
        <v>0</v>
      </c>
      <c r="G38" s="58">
        <v>100</v>
      </c>
      <c r="H38" s="58">
        <f>H36</f>
        <v>175</v>
      </c>
      <c r="I38" s="162">
        <f>I8</f>
        <v>4125</v>
      </c>
      <c r="J38" s="183">
        <v>951</v>
      </c>
      <c r="K38" s="14">
        <v>0</v>
      </c>
      <c r="L38" s="14">
        <v>0</v>
      </c>
      <c r="M38" s="173">
        <v>0</v>
      </c>
      <c r="N38" s="184">
        <f t="shared" si="0"/>
        <v>5351</v>
      </c>
      <c r="O38" s="113"/>
    </row>
    <row r="39" spans="1:15" ht="17.25" customHeight="1" thickBot="1">
      <c r="A39" s="189" t="s">
        <v>14</v>
      </c>
      <c r="B39" s="14" t="s">
        <v>6</v>
      </c>
      <c r="C39" s="15">
        <v>0</v>
      </c>
      <c r="D39" s="15">
        <v>0</v>
      </c>
      <c r="E39" s="15">
        <f t="shared" ref="E39:F41" si="9">E3</f>
        <v>0</v>
      </c>
      <c r="F39" s="15">
        <f t="shared" si="9"/>
        <v>0</v>
      </c>
      <c r="G39" s="58">
        <v>100</v>
      </c>
      <c r="H39" s="58">
        <f>H38</f>
        <v>175</v>
      </c>
      <c r="I39" s="162">
        <f>I3</f>
        <v>13950</v>
      </c>
      <c r="J39" s="183">
        <v>1125</v>
      </c>
      <c r="K39" s="14">
        <v>3500</v>
      </c>
      <c r="L39" s="14">
        <v>0</v>
      </c>
      <c r="M39" s="173">
        <v>4500</v>
      </c>
      <c r="N39" s="184">
        <f t="shared" si="0"/>
        <v>23350</v>
      </c>
      <c r="O39" s="113"/>
    </row>
    <row r="40" spans="1:15" ht="16.8" thickBot="1">
      <c r="A40" s="189"/>
      <c r="B40" s="14" t="s">
        <v>7</v>
      </c>
      <c r="C40" s="15">
        <v>0</v>
      </c>
      <c r="D40" s="15">
        <v>0</v>
      </c>
      <c r="E40" s="15">
        <f t="shared" si="9"/>
        <v>0</v>
      </c>
      <c r="F40" s="15">
        <f t="shared" si="9"/>
        <v>0</v>
      </c>
      <c r="G40" s="58">
        <v>100</v>
      </c>
      <c r="H40" s="58">
        <f>H39</f>
        <v>175</v>
      </c>
      <c r="I40" s="162">
        <f>I3</f>
        <v>13950</v>
      </c>
      <c r="J40" s="183">
        <v>1169</v>
      </c>
      <c r="K40" s="14">
        <v>3500</v>
      </c>
      <c r="L40" s="14">
        <v>0</v>
      </c>
      <c r="M40" s="173">
        <v>4500</v>
      </c>
      <c r="N40" s="184">
        <f t="shared" si="0"/>
        <v>23394</v>
      </c>
      <c r="O40" s="113"/>
    </row>
    <row r="41" spans="1:15" ht="16.8" thickBot="1">
      <c r="A41" s="189"/>
      <c r="B41" s="14" t="s">
        <v>8</v>
      </c>
      <c r="C41" s="15">
        <v>0</v>
      </c>
      <c r="D41" s="15">
        <v>0</v>
      </c>
      <c r="E41" s="15">
        <f t="shared" si="9"/>
        <v>0</v>
      </c>
      <c r="F41" s="15">
        <f t="shared" si="9"/>
        <v>0</v>
      </c>
      <c r="G41" s="58">
        <v>100</v>
      </c>
      <c r="H41" s="58">
        <f>H39</f>
        <v>175</v>
      </c>
      <c r="I41" s="162">
        <f>I5</f>
        <v>11250</v>
      </c>
      <c r="J41" s="183">
        <v>951</v>
      </c>
      <c r="K41" s="14">
        <v>3500</v>
      </c>
      <c r="L41" s="14">
        <v>0</v>
      </c>
      <c r="M41" s="173">
        <v>0</v>
      </c>
      <c r="N41" s="184">
        <f t="shared" si="0"/>
        <v>15976</v>
      </c>
      <c r="O41" s="113"/>
    </row>
    <row r="42" spans="1:15" ht="16.8" thickBot="1">
      <c r="A42" s="189" t="s">
        <v>17</v>
      </c>
      <c r="B42" s="14" t="s">
        <v>6</v>
      </c>
      <c r="C42" s="15">
        <v>0</v>
      </c>
      <c r="D42" s="15">
        <v>0</v>
      </c>
      <c r="E42" s="15">
        <v>0</v>
      </c>
      <c r="F42" s="15">
        <f>0</f>
        <v>0</v>
      </c>
      <c r="G42" s="58">
        <v>100</v>
      </c>
      <c r="H42" s="58">
        <f>H41</f>
        <v>175</v>
      </c>
      <c r="I42" s="162">
        <f>I6</f>
        <v>5115</v>
      </c>
      <c r="J42" s="183">
        <v>1125</v>
      </c>
      <c r="K42" s="14">
        <v>0</v>
      </c>
      <c r="L42" s="14">
        <f>L30</f>
        <v>0</v>
      </c>
      <c r="M42" s="173">
        <v>1650</v>
      </c>
      <c r="N42" s="184">
        <f t="shared" si="0"/>
        <v>8165</v>
      </c>
      <c r="O42" s="113"/>
    </row>
    <row r="43" spans="1:15" ht="16.8" thickBot="1">
      <c r="A43" s="189"/>
      <c r="B43" s="14" t="s">
        <v>7</v>
      </c>
      <c r="C43" s="15">
        <v>0</v>
      </c>
      <c r="D43" s="15">
        <v>0</v>
      </c>
      <c r="E43" s="15">
        <f>E42</f>
        <v>0</v>
      </c>
      <c r="F43" s="15">
        <f>F42</f>
        <v>0</v>
      </c>
      <c r="G43" s="58">
        <v>100</v>
      </c>
      <c r="H43" s="58">
        <f>H42</f>
        <v>175</v>
      </c>
      <c r="I43" s="162">
        <f>I6</f>
        <v>5115</v>
      </c>
      <c r="J43" s="183">
        <v>1169</v>
      </c>
      <c r="K43" s="14">
        <v>0</v>
      </c>
      <c r="L43" s="14">
        <v>0</v>
      </c>
      <c r="M43" s="173">
        <v>1650</v>
      </c>
      <c r="N43" s="184">
        <f t="shared" si="0"/>
        <v>8209</v>
      </c>
      <c r="O43" s="113"/>
    </row>
    <row r="44" spans="1:15" ht="16.8" thickBot="1">
      <c r="A44" s="190"/>
      <c r="B44" s="18" t="s">
        <v>8</v>
      </c>
      <c r="C44" s="19">
        <v>0</v>
      </c>
      <c r="D44" s="19">
        <v>0</v>
      </c>
      <c r="E44" s="19">
        <f>E42</f>
        <v>0</v>
      </c>
      <c r="F44" s="19">
        <f>F43</f>
        <v>0</v>
      </c>
      <c r="G44" s="59">
        <v>100</v>
      </c>
      <c r="H44" s="59">
        <f>H42</f>
        <v>175</v>
      </c>
      <c r="I44" s="166">
        <f>I8</f>
        <v>4125</v>
      </c>
      <c r="J44" s="183">
        <v>951</v>
      </c>
      <c r="K44" s="18">
        <v>0</v>
      </c>
      <c r="L44" s="18">
        <v>0</v>
      </c>
      <c r="M44" s="174">
        <v>0</v>
      </c>
      <c r="N44" s="185">
        <f t="shared" si="0"/>
        <v>5351</v>
      </c>
      <c r="O44" s="116"/>
    </row>
    <row r="45" spans="1:15" ht="38.25" customHeight="1">
      <c r="A45" s="207" t="s">
        <v>11</v>
      </c>
      <c r="B45" s="207"/>
      <c r="C45" s="207"/>
      <c r="D45" s="207"/>
      <c r="E45" s="207"/>
      <c r="F45" s="207"/>
      <c r="G45" s="207"/>
      <c r="H45" s="207"/>
      <c r="I45" s="207"/>
      <c r="J45" s="207"/>
      <c r="K45" s="207"/>
      <c r="L45" s="207"/>
      <c r="M45" s="207"/>
      <c r="N45" s="207"/>
      <c r="O45" s="208"/>
    </row>
    <row r="46" spans="1:15" ht="22.5" customHeight="1">
      <c r="A46" s="13"/>
      <c r="B46" s="13"/>
      <c r="C46" s="13"/>
      <c r="D46" s="13"/>
      <c r="E46" s="13"/>
      <c r="F46" s="13"/>
      <c r="G46" s="13"/>
      <c r="H46" s="13"/>
      <c r="I46" s="54"/>
      <c r="J46" s="54"/>
      <c r="K46" s="13"/>
      <c r="L46" s="13"/>
      <c r="M46" s="54"/>
      <c r="N46" s="13"/>
    </row>
    <row r="47" spans="1:15" ht="22.2">
      <c r="A47" s="13" t="s">
        <v>69</v>
      </c>
      <c r="B47" s="8"/>
      <c r="C47" s="8"/>
      <c r="D47" s="8"/>
      <c r="E47" s="8"/>
      <c r="F47" s="8"/>
      <c r="G47" s="8"/>
      <c r="H47" s="78"/>
      <c r="I47" s="55"/>
      <c r="J47" s="55"/>
      <c r="K47" s="153"/>
      <c r="N47" s="9"/>
      <c r="O47" s="9"/>
    </row>
    <row r="48" spans="1:15" ht="33" customHeight="1">
      <c r="A48" s="196" t="s">
        <v>61</v>
      </c>
      <c r="B48" s="197"/>
      <c r="C48" s="197"/>
      <c r="D48" s="197"/>
      <c r="E48" s="197"/>
      <c r="F48" s="197"/>
      <c r="G48" s="197"/>
      <c r="H48" s="197"/>
      <c r="I48" s="197"/>
      <c r="J48" s="197"/>
      <c r="K48" s="197"/>
      <c r="L48" s="197"/>
      <c r="M48" s="197"/>
      <c r="N48" s="197"/>
      <c r="O48" s="87"/>
    </row>
    <row r="49" spans="1:95" ht="51.75" customHeight="1">
      <c r="A49" s="200" t="s">
        <v>63</v>
      </c>
      <c r="B49" s="201"/>
      <c r="C49" s="201"/>
      <c r="D49" s="201"/>
      <c r="E49" s="201"/>
      <c r="F49" s="201"/>
      <c r="G49" s="201"/>
      <c r="H49" s="201"/>
      <c r="I49" s="201"/>
      <c r="J49" s="201"/>
      <c r="K49" s="201"/>
      <c r="L49" s="201"/>
      <c r="M49" s="201"/>
      <c r="N49" s="201"/>
      <c r="O49" s="201"/>
    </row>
    <row r="50" spans="1:95" s="123" customFormat="1" ht="18.75" customHeight="1">
      <c r="A50" s="198" t="s">
        <v>96</v>
      </c>
      <c r="B50" s="198"/>
      <c r="C50" s="198"/>
      <c r="D50" s="198"/>
      <c r="E50" s="198"/>
      <c r="F50" s="198"/>
      <c r="G50" s="198"/>
      <c r="H50" s="198"/>
      <c r="I50" s="198"/>
      <c r="J50" s="198"/>
      <c r="K50" s="198"/>
      <c r="L50" s="199"/>
      <c r="M50" s="199"/>
      <c r="N50" s="199"/>
      <c r="O50" s="124"/>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row>
    <row r="51" spans="1:95" s="123" customFormat="1">
      <c r="A51" s="125"/>
      <c r="B51" s="194" t="s">
        <v>43</v>
      </c>
      <c r="C51" s="195"/>
      <c r="D51" s="195"/>
      <c r="E51" s="126" t="s">
        <v>98</v>
      </c>
      <c r="F51" s="127"/>
      <c r="G51" s="127"/>
      <c r="H51" s="128"/>
      <c r="I51" s="127"/>
      <c r="J51" s="127"/>
      <c r="K51" s="128"/>
      <c r="L51" s="128"/>
      <c r="M51" s="128"/>
      <c r="N51" s="127"/>
      <c r="O51" s="127"/>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row>
    <row r="52" spans="1:95" s="123" customFormat="1">
      <c r="A52" s="125"/>
      <c r="B52" s="126" t="s">
        <v>45</v>
      </c>
      <c r="C52" s="127"/>
      <c r="D52" s="127"/>
      <c r="E52" s="129" t="s">
        <v>99</v>
      </c>
      <c r="F52" s="127"/>
      <c r="G52" s="127"/>
      <c r="H52" s="128"/>
      <c r="I52" s="127"/>
      <c r="J52" s="127"/>
      <c r="K52" s="128"/>
      <c r="L52" s="128"/>
      <c r="M52" s="128"/>
      <c r="N52" s="127"/>
      <c r="O52" s="127"/>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row>
    <row r="53" spans="1:95" s="123" customFormat="1">
      <c r="A53" s="125" t="s">
        <v>72</v>
      </c>
      <c r="B53" s="126"/>
      <c r="C53" s="127"/>
      <c r="D53" s="127"/>
      <c r="E53" s="129" t="s">
        <v>97</v>
      </c>
      <c r="F53" s="127"/>
      <c r="G53" s="127"/>
      <c r="H53" s="128"/>
      <c r="I53" s="127"/>
      <c r="J53" s="127"/>
      <c r="K53" s="128"/>
      <c r="L53" s="128"/>
      <c r="M53" s="128"/>
      <c r="N53" s="127"/>
      <c r="O53" s="127"/>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row>
    <row r="54" spans="1:95" s="123" customFormat="1">
      <c r="A54" s="130"/>
      <c r="B54" s="126" t="s">
        <v>70</v>
      </c>
      <c r="C54" s="127"/>
      <c r="D54" s="127"/>
      <c r="E54" s="149" t="s">
        <v>100</v>
      </c>
      <c r="F54" s="127"/>
      <c r="G54" s="127"/>
      <c r="H54" s="128"/>
      <c r="I54" s="127"/>
      <c r="J54" s="167"/>
      <c r="K54" s="128"/>
      <c r="L54" s="128"/>
      <c r="M54" s="128"/>
      <c r="N54" s="127"/>
      <c r="O54" s="127"/>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row>
    <row r="55" spans="1:95" s="123" customFormat="1">
      <c r="A55" s="130"/>
      <c r="B55" s="126" t="s">
        <v>71</v>
      </c>
      <c r="C55" s="127"/>
      <c r="D55" s="127"/>
      <c r="E55" s="129" t="s">
        <v>101</v>
      </c>
      <c r="F55" s="127"/>
      <c r="G55" s="127"/>
      <c r="H55" s="128"/>
      <c r="I55" s="127"/>
      <c r="J55" s="127"/>
      <c r="K55" s="128"/>
      <c r="L55" s="128"/>
      <c r="M55" s="128"/>
      <c r="N55" s="127"/>
      <c r="O55" s="127"/>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row>
    <row r="56" spans="1:95" ht="33" customHeight="1">
      <c r="A56" s="202" t="s">
        <v>62</v>
      </c>
      <c r="B56" s="203"/>
      <c r="C56" s="203"/>
      <c r="D56" s="203"/>
      <c r="E56" s="203"/>
      <c r="F56" s="203"/>
      <c r="G56" s="203"/>
      <c r="H56" s="203"/>
      <c r="I56" s="203"/>
      <c r="J56" s="203"/>
      <c r="K56" s="203"/>
      <c r="L56" s="203"/>
      <c r="M56" s="203"/>
      <c r="N56" s="203"/>
      <c r="O56" s="203"/>
    </row>
    <row r="57" spans="1:95" s="123" customFormat="1" ht="69.599999999999994" customHeight="1">
      <c r="A57" s="192" t="s">
        <v>92</v>
      </c>
      <c r="B57" s="193"/>
      <c r="C57" s="193"/>
      <c r="D57" s="193"/>
      <c r="E57" s="193"/>
      <c r="F57" s="193"/>
      <c r="G57" s="193"/>
      <c r="H57" s="193"/>
      <c r="I57" s="193"/>
      <c r="J57" s="193"/>
      <c r="K57" s="193"/>
      <c r="L57" s="193"/>
      <c r="M57" s="193"/>
      <c r="N57" s="193"/>
      <c r="O57" s="60"/>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row>
    <row r="58" spans="1:95" s="123" customFormat="1">
      <c r="A58" s="131" t="s">
        <v>93</v>
      </c>
      <c r="B58" s="132"/>
      <c r="C58" s="133"/>
      <c r="D58" s="133"/>
      <c r="E58" s="133"/>
      <c r="F58" s="133"/>
      <c r="G58" s="133"/>
      <c r="H58" s="132"/>
      <c r="I58" s="133"/>
      <c r="J58" s="133"/>
      <c r="K58" s="132"/>
      <c r="L58" s="132"/>
      <c r="M58" s="61"/>
      <c r="N58" s="134"/>
      <c r="O58" s="60"/>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row>
    <row r="59" spans="1:95" ht="60.75" customHeight="1">
      <c r="A59" s="186" t="s">
        <v>44</v>
      </c>
      <c r="B59" s="186"/>
      <c r="C59" s="186"/>
      <c r="D59" s="186"/>
      <c r="E59" s="186"/>
      <c r="F59" s="186"/>
      <c r="G59" s="186"/>
      <c r="H59" s="186"/>
      <c r="I59" s="186"/>
      <c r="J59" s="186"/>
      <c r="K59" s="186"/>
      <c r="L59" s="186"/>
      <c r="M59" s="187"/>
      <c r="N59" s="187"/>
      <c r="O59" s="9"/>
    </row>
    <row r="60" spans="1:95">
      <c r="N60" s="3"/>
    </row>
    <row r="61" spans="1:95">
      <c r="N61" s="3"/>
    </row>
    <row r="62" spans="1:95">
      <c r="N62" s="3"/>
    </row>
    <row r="63" spans="1:95">
      <c r="N63" s="3"/>
    </row>
    <row r="64" spans="1:95">
      <c r="N64" s="3"/>
    </row>
    <row r="65" spans="14:14">
      <c r="N65" s="3"/>
    </row>
    <row r="66" spans="14:14">
      <c r="N66" s="3"/>
    </row>
    <row r="67" spans="14:14">
      <c r="N67" s="3"/>
    </row>
    <row r="68" spans="14:14">
      <c r="N68" s="3"/>
    </row>
    <row r="69" spans="14:14">
      <c r="N69" s="3"/>
    </row>
    <row r="70" spans="14:14">
      <c r="N70" s="3"/>
    </row>
    <row r="71" spans="14:14">
      <c r="N71" s="3"/>
    </row>
    <row r="72" spans="14:14">
      <c r="N72" s="3"/>
    </row>
    <row r="73" spans="14:14">
      <c r="N73" s="3"/>
    </row>
    <row r="74" spans="14:14">
      <c r="N74" s="3"/>
    </row>
    <row r="75" spans="14:14">
      <c r="N75" s="3"/>
    </row>
    <row r="76" spans="14:14">
      <c r="N76" s="3"/>
    </row>
    <row r="77" spans="14:14">
      <c r="N77" s="3"/>
    </row>
    <row r="78" spans="14:14">
      <c r="N78" s="3"/>
    </row>
    <row r="79" spans="14:14">
      <c r="N79" s="3"/>
    </row>
    <row r="80" spans="14:14">
      <c r="N80" s="3"/>
    </row>
    <row r="81" spans="14:14">
      <c r="N81" s="3"/>
    </row>
    <row r="82" spans="14:14">
      <c r="N82" s="3"/>
    </row>
    <row r="83" spans="14:14">
      <c r="N83" s="3"/>
    </row>
    <row r="84" spans="14:14">
      <c r="N84" s="3"/>
    </row>
    <row r="85" spans="14:14">
      <c r="N85" s="3"/>
    </row>
    <row r="86" spans="14:14">
      <c r="N86" s="3"/>
    </row>
    <row r="87" spans="14:14">
      <c r="N87" s="3"/>
    </row>
    <row r="88" spans="14:14">
      <c r="N88" s="3"/>
    </row>
    <row r="89" spans="14:14">
      <c r="N89" s="3"/>
    </row>
    <row r="90" spans="14:14">
      <c r="N90" s="3"/>
    </row>
    <row r="91" spans="14:14">
      <c r="N91" s="3"/>
    </row>
    <row r="92" spans="14:14">
      <c r="N92" s="3"/>
    </row>
    <row r="93" spans="14:14">
      <c r="N93" s="3"/>
    </row>
    <row r="94" spans="14:14">
      <c r="N94" s="3"/>
    </row>
    <row r="95" spans="14:14">
      <c r="N95" s="3"/>
    </row>
    <row r="96" spans="14:14">
      <c r="N96" s="3"/>
    </row>
    <row r="97" spans="14:14">
      <c r="N97" s="3"/>
    </row>
    <row r="98" spans="14:14">
      <c r="N98" s="3"/>
    </row>
    <row r="99" spans="14:14">
      <c r="N99" s="3"/>
    </row>
  </sheetData>
  <mergeCells count="23">
    <mergeCell ref="A1:O1"/>
    <mergeCell ref="A45:O45"/>
    <mergeCell ref="A3:A5"/>
    <mergeCell ref="A6:A8"/>
    <mergeCell ref="A9:A11"/>
    <mergeCell ref="A30:A32"/>
    <mergeCell ref="A33:A35"/>
    <mergeCell ref="A24:A26"/>
    <mergeCell ref="A59:N59"/>
    <mergeCell ref="A12:A14"/>
    <mergeCell ref="A15:A17"/>
    <mergeCell ref="A18:A20"/>
    <mergeCell ref="A42:A44"/>
    <mergeCell ref="A27:A29"/>
    <mergeCell ref="A57:N57"/>
    <mergeCell ref="B51:D51"/>
    <mergeCell ref="A21:A23"/>
    <mergeCell ref="A48:N48"/>
    <mergeCell ref="A50:N50"/>
    <mergeCell ref="A39:A41"/>
    <mergeCell ref="A36:A38"/>
    <mergeCell ref="A49:O49"/>
    <mergeCell ref="A56:O56"/>
  </mergeCells>
  <phoneticPr fontId="1" type="noConversion"/>
  <pageMargins left="0.25" right="0.25"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opLeftCell="A2" zoomScale="115" zoomScaleNormal="115" workbookViewId="0">
      <pane ySplit="2" topLeftCell="A4" activePane="bottomLeft" state="frozen"/>
      <selection activeCell="L7" sqref="L7"/>
      <selection pane="bottomLeft" activeCell="N55" sqref="N55:N60"/>
    </sheetView>
  </sheetViews>
  <sheetFormatPr defaultRowHeight="16.2"/>
  <cols>
    <col min="1" max="1" width="8" customWidth="1"/>
    <col min="2" max="2" width="9" customWidth="1"/>
    <col min="3" max="3" width="4.44140625" style="25" customWidth="1"/>
    <col min="4" max="4" width="5.44140625" bestFit="1" customWidth="1"/>
    <col min="5" max="5" width="4.6640625" customWidth="1"/>
    <col min="6" max="6" width="4.44140625" customWidth="1"/>
    <col min="7" max="7" width="5" customWidth="1"/>
    <col min="8" max="8" width="4.77734375" style="48" customWidth="1"/>
    <col min="9" max="9" width="7.109375" style="70" bestFit="1" customWidth="1"/>
    <col min="10" max="10" width="8.44140625" style="65" customWidth="1"/>
    <col min="11" max="11" width="6" style="156" customWidth="1"/>
    <col min="12" max="12" width="5.109375" style="17" customWidth="1"/>
    <col min="13" max="13" width="4.44140625" customWidth="1"/>
    <col min="14" max="14" width="4.44140625" style="25" customWidth="1"/>
    <col min="15" max="15" width="5.6640625" style="156" customWidth="1"/>
    <col min="16" max="16" width="11.109375" customWidth="1"/>
    <col min="17" max="17" width="10.77734375" style="109" customWidth="1"/>
  </cols>
  <sheetData>
    <row r="1" spans="1:20" ht="23.25" hidden="1" customHeight="1">
      <c r="A1" s="210" t="s">
        <v>39</v>
      </c>
      <c r="B1" s="211"/>
      <c r="C1" s="211"/>
      <c r="D1" s="211"/>
      <c r="E1" s="211"/>
      <c r="F1" s="211"/>
      <c r="G1" s="211"/>
      <c r="H1" s="211"/>
      <c r="I1" s="211"/>
      <c r="J1" s="211"/>
      <c r="K1" s="211"/>
      <c r="L1" s="211"/>
      <c r="M1" s="211"/>
      <c r="N1" s="211"/>
      <c r="O1" s="211"/>
      <c r="P1" s="212"/>
    </row>
    <row r="2" spans="1:20" ht="23.25" customHeight="1">
      <c r="A2" s="224" t="s">
        <v>103</v>
      </c>
      <c r="B2" s="224"/>
      <c r="C2" s="224"/>
      <c r="D2" s="224"/>
      <c r="E2" s="224"/>
      <c r="F2" s="224"/>
      <c r="G2" s="224"/>
      <c r="H2" s="224"/>
      <c r="I2" s="224"/>
      <c r="J2" s="224"/>
      <c r="K2" s="224"/>
      <c r="L2" s="224"/>
      <c r="M2" s="224"/>
      <c r="N2" s="224"/>
      <c r="O2" s="224"/>
      <c r="P2" s="225"/>
      <c r="Q2" s="225"/>
    </row>
    <row r="3" spans="1:20" ht="77.25" customHeight="1" thickBot="1">
      <c r="A3" s="50" t="s">
        <v>26</v>
      </c>
      <c r="B3" s="50" t="s">
        <v>27</v>
      </c>
      <c r="C3" s="51" t="s">
        <v>22</v>
      </c>
      <c r="D3" s="52" t="s">
        <v>28</v>
      </c>
      <c r="E3" s="83" t="s">
        <v>51</v>
      </c>
      <c r="F3" s="50" t="s">
        <v>49</v>
      </c>
      <c r="G3" s="50" t="s">
        <v>50</v>
      </c>
      <c r="H3" s="86" t="s">
        <v>52</v>
      </c>
      <c r="I3" s="159" t="s">
        <v>53</v>
      </c>
      <c r="J3" s="159" t="s">
        <v>81</v>
      </c>
      <c r="K3" s="154" t="s">
        <v>76</v>
      </c>
      <c r="L3" s="85" t="s">
        <v>60</v>
      </c>
      <c r="M3" s="53" t="s">
        <v>3</v>
      </c>
      <c r="N3" s="85" t="s">
        <v>59</v>
      </c>
      <c r="O3" s="159" t="s">
        <v>68</v>
      </c>
      <c r="P3" s="50" t="s">
        <v>29</v>
      </c>
      <c r="Q3" s="157"/>
    </row>
    <row r="4" spans="1:20" ht="17.399999999999999" thickTop="1" thickBot="1">
      <c r="A4" s="220" t="s">
        <v>30</v>
      </c>
      <c r="B4" s="31" t="s">
        <v>31</v>
      </c>
      <c r="C4" s="32">
        <v>0</v>
      </c>
      <c r="D4" s="33">
        <v>1740</v>
      </c>
      <c r="E4" s="31">
        <v>100</v>
      </c>
      <c r="F4" s="31">
        <v>300</v>
      </c>
      <c r="G4" s="31">
        <v>100</v>
      </c>
      <c r="H4" s="31">
        <v>175</v>
      </c>
      <c r="I4" s="66">
        <v>13950</v>
      </c>
      <c r="J4" s="175">
        <v>1018</v>
      </c>
      <c r="K4" s="137">
        <v>3500</v>
      </c>
      <c r="L4" s="34">
        <v>0</v>
      </c>
      <c r="M4" s="31">
        <v>0</v>
      </c>
      <c r="N4" s="32">
        <v>80</v>
      </c>
      <c r="O4" s="168">
        <v>4500</v>
      </c>
      <c r="P4" s="178">
        <f t="shared" ref="P4:P38" si="0">SUM(C4:O4)</f>
        <v>25463</v>
      </c>
      <c r="Q4" s="113"/>
      <c r="T4" s="117"/>
    </row>
    <row r="5" spans="1:20" ht="17.399999999999999" thickTop="1" thickBot="1">
      <c r="A5" s="221"/>
      <c r="B5" s="2" t="s">
        <v>84</v>
      </c>
      <c r="C5" s="24">
        <v>0</v>
      </c>
      <c r="D5" s="7">
        <v>1740</v>
      </c>
      <c r="E5" s="2">
        <v>100</v>
      </c>
      <c r="F5" s="2">
        <v>300</v>
      </c>
      <c r="G5" s="2">
        <v>100</v>
      </c>
      <c r="H5" s="2">
        <f>H4</f>
        <v>175</v>
      </c>
      <c r="I5" s="67">
        <f>I4</f>
        <v>13950</v>
      </c>
      <c r="J5" s="176">
        <v>1528</v>
      </c>
      <c r="K5" s="137">
        <v>3500</v>
      </c>
      <c r="L5" s="16">
        <v>0</v>
      </c>
      <c r="M5" s="10">
        <v>0</v>
      </c>
      <c r="N5" s="24">
        <v>0</v>
      </c>
      <c r="O5" s="169">
        <v>4500</v>
      </c>
      <c r="P5" s="179">
        <f t="shared" si="0"/>
        <v>25893</v>
      </c>
      <c r="Q5" s="114"/>
    </row>
    <row r="6" spans="1:20" ht="21.6" customHeight="1" thickTop="1" thickBot="1">
      <c r="A6" s="222"/>
      <c r="B6" s="47" t="s">
        <v>78</v>
      </c>
      <c r="C6" s="36">
        <v>0</v>
      </c>
      <c r="D6" s="37">
        <v>1740</v>
      </c>
      <c r="E6" s="35">
        <v>100</v>
      </c>
      <c r="F6" s="35">
        <v>300</v>
      </c>
      <c r="G6" s="35">
        <v>100</v>
      </c>
      <c r="H6" s="2">
        <f>H5</f>
        <v>175</v>
      </c>
      <c r="I6" s="68">
        <v>11250</v>
      </c>
      <c r="J6" s="177">
        <v>468</v>
      </c>
      <c r="K6" s="137">
        <v>3500</v>
      </c>
      <c r="L6" s="39">
        <v>0</v>
      </c>
      <c r="M6" s="35">
        <v>0</v>
      </c>
      <c r="N6" s="36">
        <v>0</v>
      </c>
      <c r="O6" s="170">
        <v>0</v>
      </c>
      <c r="P6" s="180">
        <f>SUM(C6:O6)</f>
        <v>17633</v>
      </c>
      <c r="Q6" s="114"/>
    </row>
    <row r="7" spans="1:20" ht="16.8" thickTop="1">
      <c r="A7" s="220" t="s">
        <v>32</v>
      </c>
      <c r="B7" s="31" t="s">
        <v>31</v>
      </c>
      <c r="C7" s="32">
        <f t="shared" ref="C7:D9" si="1">C4</f>
        <v>0</v>
      </c>
      <c r="D7" s="33">
        <f t="shared" si="1"/>
        <v>1740</v>
      </c>
      <c r="E7" s="31">
        <v>100</v>
      </c>
      <c r="F7" s="31">
        <v>300</v>
      </c>
      <c r="G7" s="31">
        <v>100</v>
      </c>
      <c r="H7" s="31">
        <f>H4</f>
        <v>175</v>
      </c>
      <c r="I7" s="66">
        <v>5170</v>
      </c>
      <c r="J7" s="175">
        <v>1018</v>
      </c>
      <c r="K7" s="137">
        <v>0</v>
      </c>
      <c r="L7" s="34">
        <f>L4</f>
        <v>0</v>
      </c>
      <c r="M7" s="31">
        <v>0</v>
      </c>
      <c r="N7" s="32">
        <f>N4</f>
        <v>80</v>
      </c>
      <c r="O7" s="168">
        <v>1650</v>
      </c>
      <c r="P7" s="178">
        <f t="shared" si="0"/>
        <v>10333</v>
      </c>
      <c r="Q7" s="113"/>
      <c r="T7" s="117"/>
    </row>
    <row r="8" spans="1:20">
      <c r="A8" s="221"/>
      <c r="B8" s="2" t="s">
        <v>84</v>
      </c>
      <c r="C8" s="24">
        <f t="shared" si="1"/>
        <v>0</v>
      </c>
      <c r="D8" s="7">
        <f t="shared" si="1"/>
        <v>1740</v>
      </c>
      <c r="E8" s="2">
        <v>100</v>
      </c>
      <c r="F8" s="2">
        <v>300</v>
      </c>
      <c r="G8" s="2">
        <v>100</v>
      </c>
      <c r="H8" s="2">
        <f>H5</f>
        <v>175</v>
      </c>
      <c r="I8" s="67">
        <f>I7</f>
        <v>5170</v>
      </c>
      <c r="J8" s="176">
        <v>1528</v>
      </c>
      <c r="K8" s="139">
        <v>0</v>
      </c>
      <c r="L8" s="16">
        <f>L5</f>
        <v>0</v>
      </c>
      <c r="M8" s="2">
        <v>0</v>
      </c>
      <c r="N8" s="24">
        <f>N5</f>
        <v>0</v>
      </c>
      <c r="O8" s="169">
        <v>1650</v>
      </c>
      <c r="P8" s="179">
        <f t="shared" si="0"/>
        <v>10763</v>
      </c>
      <c r="Q8" s="114"/>
    </row>
    <row r="9" spans="1:20" ht="22.8" customHeight="1" thickBot="1">
      <c r="A9" s="222"/>
      <c r="B9" s="47" t="s">
        <v>79</v>
      </c>
      <c r="C9" s="36">
        <f t="shared" si="1"/>
        <v>0</v>
      </c>
      <c r="D9" s="37">
        <f t="shared" si="1"/>
        <v>1740</v>
      </c>
      <c r="E9" s="35">
        <v>100</v>
      </c>
      <c r="F9" s="35">
        <v>300</v>
      </c>
      <c r="G9" s="35">
        <v>100</v>
      </c>
      <c r="H9" s="35">
        <f>H6</f>
        <v>175</v>
      </c>
      <c r="I9" s="68">
        <v>4125</v>
      </c>
      <c r="J9" s="177">
        <v>468</v>
      </c>
      <c r="K9" s="142">
        <v>0</v>
      </c>
      <c r="L9" s="38">
        <f>L6</f>
        <v>0</v>
      </c>
      <c r="M9" s="35">
        <v>0</v>
      </c>
      <c r="N9" s="36">
        <f>N6</f>
        <v>0</v>
      </c>
      <c r="O9" s="170">
        <v>0</v>
      </c>
      <c r="P9" s="180">
        <f>SUM(C9:O9)</f>
        <v>7008</v>
      </c>
      <c r="Q9" s="114"/>
    </row>
    <row r="10" spans="1:20" s="65" customFormat="1" ht="17.399999999999999" thickTop="1" thickBot="1">
      <c r="A10" s="213" t="s">
        <v>15</v>
      </c>
      <c r="B10" s="137" t="s">
        <v>31</v>
      </c>
      <c r="C10" s="66">
        <v>0</v>
      </c>
      <c r="D10" s="71">
        <v>0</v>
      </c>
      <c r="E10" s="137">
        <v>100</v>
      </c>
      <c r="F10" s="137">
        <v>300</v>
      </c>
      <c r="G10" s="137">
        <v>0</v>
      </c>
      <c r="H10" s="137">
        <v>0</v>
      </c>
      <c r="I10" s="66">
        <f>I4</f>
        <v>13950</v>
      </c>
      <c r="J10" s="175">
        <f>J4</f>
        <v>1018</v>
      </c>
      <c r="K10" s="137">
        <v>3500</v>
      </c>
      <c r="L10" s="62">
        <f>L4</f>
        <v>0</v>
      </c>
      <c r="M10" s="137">
        <f>M4</f>
        <v>0</v>
      </c>
      <c r="N10" s="66">
        <v>0</v>
      </c>
      <c r="O10" s="168">
        <f t="shared" ref="O10:O15" si="2">O4</f>
        <v>4500</v>
      </c>
      <c r="P10" s="175">
        <f t="shared" si="0"/>
        <v>23368</v>
      </c>
      <c r="Q10" s="138"/>
    </row>
    <row r="11" spans="1:20" s="65" customFormat="1" ht="17.399999999999999" thickTop="1" thickBot="1">
      <c r="A11" s="214"/>
      <c r="B11" s="2" t="s">
        <v>84</v>
      </c>
      <c r="C11" s="67">
        <v>0</v>
      </c>
      <c r="D11" s="72">
        <v>0</v>
      </c>
      <c r="E11" s="139">
        <v>100</v>
      </c>
      <c r="F11" s="139">
        <v>300</v>
      </c>
      <c r="G11" s="139">
        <v>0</v>
      </c>
      <c r="H11" s="139">
        <v>0</v>
      </c>
      <c r="I11" s="67">
        <f>I10</f>
        <v>13950</v>
      </c>
      <c r="J11" s="176">
        <f>J5</f>
        <v>1528</v>
      </c>
      <c r="K11" s="137">
        <v>3500</v>
      </c>
      <c r="L11" s="63">
        <f>L5</f>
        <v>0</v>
      </c>
      <c r="M11" s="139">
        <v>0</v>
      </c>
      <c r="N11" s="67">
        <v>0</v>
      </c>
      <c r="O11" s="169">
        <f t="shared" si="2"/>
        <v>4500</v>
      </c>
      <c r="P11" s="176">
        <f t="shared" si="0"/>
        <v>23878</v>
      </c>
      <c r="Q11" s="140"/>
    </row>
    <row r="12" spans="1:20" s="65" customFormat="1" ht="18.600000000000001" customHeight="1" thickTop="1" thickBot="1">
      <c r="A12" s="215"/>
      <c r="B12" s="141" t="s">
        <v>79</v>
      </c>
      <c r="C12" s="68">
        <v>0</v>
      </c>
      <c r="D12" s="73">
        <v>0</v>
      </c>
      <c r="E12" s="142">
        <v>100</v>
      </c>
      <c r="F12" s="142">
        <v>300</v>
      </c>
      <c r="G12" s="142">
        <v>0</v>
      </c>
      <c r="H12" s="142">
        <v>0</v>
      </c>
      <c r="I12" s="68">
        <f>I6</f>
        <v>11250</v>
      </c>
      <c r="J12" s="177">
        <f>J6</f>
        <v>468</v>
      </c>
      <c r="K12" s="137">
        <v>3500</v>
      </c>
      <c r="L12" s="64">
        <f>L6</f>
        <v>0</v>
      </c>
      <c r="M12" s="142">
        <v>0</v>
      </c>
      <c r="N12" s="68">
        <v>0</v>
      </c>
      <c r="O12" s="170">
        <f t="shared" si="2"/>
        <v>0</v>
      </c>
      <c r="P12" s="177">
        <f>SUM(C12:O12)</f>
        <v>15618</v>
      </c>
      <c r="Q12" s="140"/>
    </row>
    <row r="13" spans="1:20" s="65" customFormat="1" ht="17.399999999999999" thickTop="1" thickBot="1">
      <c r="A13" s="213" t="s">
        <v>16</v>
      </c>
      <c r="B13" s="137" t="s">
        <v>31</v>
      </c>
      <c r="C13" s="66">
        <v>0</v>
      </c>
      <c r="D13" s="71">
        <v>0</v>
      </c>
      <c r="E13" s="137">
        <v>100</v>
      </c>
      <c r="F13" s="137">
        <v>300</v>
      </c>
      <c r="G13" s="137">
        <v>0</v>
      </c>
      <c r="H13" s="137">
        <v>0</v>
      </c>
      <c r="I13" s="66">
        <f>I7</f>
        <v>5170</v>
      </c>
      <c r="J13" s="175">
        <f>J4</f>
        <v>1018</v>
      </c>
      <c r="K13" s="137">
        <v>0</v>
      </c>
      <c r="L13" s="62">
        <v>0</v>
      </c>
      <c r="M13" s="137">
        <f>M7</f>
        <v>0</v>
      </c>
      <c r="N13" s="66">
        <v>0</v>
      </c>
      <c r="O13" s="168">
        <f t="shared" si="2"/>
        <v>1650</v>
      </c>
      <c r="P13" s="175">
        <f t="shared" si="0"/>
        <v>8238</v>
      </c>
      <c r="Q13" s="138"/>
    </row>
    <row r="14" spans="1:20" s="65" customFormat="1" ht="17.399999999999999" thickTop="1" thickBot="1">
      <c r="A14" s="214"/>
      <c r="B14" s="46" t="s">
        <v>46</v>
      </c>
      <c r="C14" s="67">
        <v>0</v>
      </c>
      <c r="D14" s="72">
        <v>0</v>
      </c>
      <c r="E14" s="139">
        <v>100</v>
      </c>
      <c r="F14" s="139">
        <v>300</v>
      </c>
      <c r="G14" s="139">
        <v>0</v>
      </c>
      <c r="H14" s="139">
        <v>0</v>
      </c>
      <c r="I14" s="66">
        <f>I8</f>
        <v>5170</v>
      </c>
      <c r="J14" s="175">
        <v>1254</v>
      </c>
      <c r="K14" s="139">
        <v>0</v>
      </c>
      <c r="L14" s="62">
        <v>0</v>
      </c>
      <c r="M14" s="139">
        <v>0</v>
      </c>
      <c r="N14" s="67">
        <v>0</v>
      </c>
      <c r="O14" s="168">
        <f t="shared" si="2"/>
        <v>1650</v>
      </c>
      <c r="P14" s="175">
        <f>SUM(C14:O14)</f>
        <v>8474</v>
      </c>
      <c r="Q14" s="140"/>
    </row>
    <row r="15" spans="1:20" s="65" customFormat="1" ht="23.4" customHeight="1" thickTop="1" thickBot="1">
      <c r="A15" s="215"/>
      <c r="B15" s="141" t="s">
        <v>80</v>
      </c>
      <c r="C15" s="68">
        <v>0</v>
      </c>
      <c r="D15" s="73">
        <v>0</v>
      </c>
      <c r="E15" s="142">
        <v>100</v>
      </c>
      <c r="F15" s="142">
        <v>300</v>
      </c>
      <c r="G15" s="142">
        <v>0</v>
      </c>
      <c r="H15" s="142">
        <v>0</v>
      </c>
      <c r="I15" s="66">
        <f>I9</f>
        <v>4125</v>
      </c>
      <c r="J15" s="177">
        <f>J6</f>
        <v>468</v>
      </c>
      <c r="K15" s="142">
        <v>0</v>
      </c>
      <c r="L15" s="64">
        <f>L12</f>
        <v>0</v>
      </c>
      <c r="M15" s="142">
        <v>0</v>
      </c>
      <c r="N15" s="68">
        <v>0</v>
      </c>
      <c r="O15" s="168">
        <f t="shared" si="2"/>
        <v>0</v>
      </c>
      <c r="P15" s="177">
        <f>SUM(C15:O15)</f>
        <v>4993</v>
      </c>
      <c r="Q15" s="140"/>
    </row>
    <row r="16" spans="1:20" s="65" customFormat="1" ht="17.399999999999999" thickTop="1" thickBot="1">
      <c r="A16" s="213" t="s">
        <v>20</v>
      </c>
      <c r="B16" s="137" t="s">
        <v>31</v>
      </c>
      <c r="C16" s="66">
        <v>0</v>
      </c>
      <c r="D16" s="71">
        <f t="shared" ref="D16:D21" si="3">D4*0.4</f>
        <v>696</v>
      </c>
      <c r="E16" s="137">
        <v>100</v>
      </c>
      <c r="F16" s="137">
        <v>300</v>
      </c>
      <c r="G16" s="137">
        <v>100</v>
      </c>
      <c r="H16" s="137">
        <f>H4</f>
        <v>175</v>
      </c>
      <c r="I16" s="66">
        <f>I10</f>
        <v>13950</v>
      </c>
      <c r="J16" s="175">
        <f>J4</f>
        <v>1018</v>
      </c>
      <c r="K16" s="137">
        <v>3500</v>
      </c>
      <c r="L16" s="62">
        <f>L13</f>
        <v>0</v>
      </c>
      <c r="M16" s="137">
        <f>M4</f>
        <v>0</v>
      </c>
      <c r="N16" s="66">
        <f>N4*0.4</f>
        <v>32</v>
      </c>
      <c r="O16" s="168">
        <f>O4</f>
        <v>4500</v>
      </c>
      <c r="P16" s="175">
        <f t="shared" si="0"/>
        <v>24371</v>
      </c>
      <c r="Q16" s="138"/>
    </row>
    <row r="17" spans="1:17" s="65" customFormat="1" ht="17.399999999999999" thickTop="1" thickBot="1">
      <c r="A17" s="214"/>
      <c r="B17" s="2" t="s">
        <v>87</v>
      </c>
      <c r="C17" s="67">
        <f>C5*0.7</f>
        <v>0</v>
      </c>
      <c r="D17" s="72">
        <f t="shared" si="3"/>
        <v>696</v>
      </c>
      <c r="E17" s="139">
        <v>100</v>
      </c>
      <c r="F17" s="139">
        <v>300</v>
      </c>
      <c r="G17" s="139">
        <v>100</v>
      </c>
      <c r="H17" s="139">
        <f>H16</f>
        <v>175</v>
      </c>
      <c r="I17" s="67">
        <f>I16</f>
        <v>13950</v>
      </c>
      <c r="J17" s="176">
        <f>J5</f>
        <v>1528</v>
      </c>
      <c r="K17" s="137">
        <v>3500</v>
      </c>
      <c r="L17" s="62">
        <f>L14</f>
        <v>0</v>
      </c>
      <c r="M17" s="139">
        <v>0</v>
      </c>
      <c r="N17" s="67">
        <f>N5*0.4</f>
        <v>0</v>
      </c>
      <c r="O17" s="169">
        <v>4500</v>
      </c>
      <c r="P17" s="176">
        <f t="shared" si="0"/>
        <v>24849</v>
      </c>
      <c r="Q17" s="140"/>
    </row>
    <row r="18" spans="1:17" s="65" customFormat="1" ht="25.2" customHeight="1" thickTop="1" thickBot="1">
      <c r="A18" s="215"/>
      <c r="B18" s="141" t="s">
        <v>80</v>
      </c>
      <c r="C18" s="67">
        <f>C6*0.7</f>
        <v>0</v>
      </c>
      <c r="D18" s="73">
        <f t="shared" si="3"/>
        <v>696</v>
      </c>
      <c r="E18" s="142">
        <v>100</v>
      </c>
      <c r="F18" s="142">
        <v>300</v>
      </c>
      <c r="G18" s="142">
        <v>100</v>
      </c>
      <c r="H18" s="139">
        <f>H17</f>
        <v>175</v>
      </c>
      <c r="I18" s="68">
        <f>I6</f>
        <v>11250</v>
      </c>
      <c r="J18" s="177">
        <v>100</v>
      </c>
      <c r="K18" s="137">
        <v>3500</v>
      </c>
      <c r="L18" s="64">
        <f>L6</f>
        <v>0</v>
      </c>
      <c r="M18" s="142">
        <v>0</v>
      </c>
      <c r="N18" s="68">
        <f>N6*0.4</f>
        <v>0</v>
      </c>
      <c r="O18" s="170">
        <v>0</v>
      </c>
      <c r="P18" s="176">
        <f t="shared" si="0"/>
        <v>16221</v>
      </c>
      <c r="Q18" s="140"/>
    </row>
    <row r="19" spans="1:17" s="65" customFormat="1" ht="17.399999999999999" thickTop="1" thickBot="1">
      <c r="A19" s="213" t="s">
        <v>21</v>
      </c>
      <c r="B19" s="137" t="s">
        <v>31</v>
      </c>
      <c r="C19" s="66">
        <f>C16</f>
        <v>0</v>
      </c>
      <c r="D19" s="71">
        <f t="shared" si="3"/>
        <v>696</v>
      </c>
      <c r="E19" s="137">
        <v>100</v>
      </c>
      <c r="F19" s="137">
        <v>300</v>
      </c>
      <c r="G19" s="137">
        <v>100</v>
      </c>
      <c r="H19" s="137">
        <f>H7</f>
        <v>175</v>
      </c>
      <c r="I19" s="66">
        <f>I7</f>
        <v>5170</v>
      </c>
      <c r="J19" s="175">
        <v>1018</v>
      </c>
      <c r="K19" s="137">
        <v>0</v>
      </c>
      <c r="L19" s="62">
        <f>L16</f>
        <v>0</v>
      </c>
      <c r="M19" s="137">
        <f>M7</f>
        <v>0</v>
      </c>
      <c r="N19" s="66">
        <f>N16</f>
        <v>32</v>
      </c>
      <c r="O19" s="168">
        <f>O13</f>
        <v>1650</v>
      </c>
      <c r="P19" s="175">
        <f t="shared" si="0"/>
        <v>9241</v>
      </c>
      <c r="Q19" s="138"/>
    </row>
    <row r="20" spans="1:17" s="65" customFormat="1" ht="17.399999999999999" thickTop="1" thickBot="1">
      <c r="A20" s="214"/>
      <c r="B20" s="2" t="s">
        <v>46</v>
      </c>
      <c r="C20" s="67">
        <f>C17</f>
        <v>0</v>
      </c>
      <c r="D20" s="72">
        <f t="shared" si="3"/>
        <v>696</v>
      </c>
      <c r="E20" s="139">
        <v>100</v>
      </c>
      <c r="F20" s="139">
        <v>300</v>
      </c>
      <c r="G20" s="139">
        <v>100</v>
      </c>
      <c r="H20" s="139">
        <f>H19</f>
        <v>175</v>
      </c>
      <c r="I20" s="66">
        <f>I8</f>
        <v>5170</v>
      </c>
      <c r="J20" s="176">
        <v>1528</v>
      </c>
      <c r="K20" s="139">
        <v>0</v>
      </c>
      <c r="L20" s="63">
        <f>L17</f>
        <v>0</v>
      </c>
      <c r="M20" s="139">
        <v>0</v>
      </c>
      <c r="N20" s="67">
        <f>N17</f>
        <v>0</v>
      </c>
      <c r="O20" s="168">
        <f>O14</f>
        <v>1650</v>
      </c>
      <c r="P20" s="176">
        <f t="shared" si="0"/>
        <v>9719</v>
      </c>
      <c r="Q20" s="140"/>
    </row>
    <row r="21" spans="1:17" s="65" customFormat="1" ht="25.8" customHeight="1" thickTop="1" thickBot="1">
      <c r="A21" s="215"/>
      <c r="B21" s="141" t="s">
        <v>80</v>
      </c>
      <c r="C21" s="67">
        <f>C9*0.4</f>
        <v>0</v>
      </c>
      <c r="D21" s="73">
        <f t="shared" si="3"/>
        <v>696</v>
      </c>
      <c r="E21" s="142">
        <v>100</v>
      </c>
      <c r="F21" s="142">
        <v>300</v>
      </c>
      <c r="G21" s="142">
        <v>100</v>
      </c>
      <c r="H21" s="139">
        <f>H20</f>
        <v>175</v>
      </c>
      <c r="I21" s="66">
        <f>I9</f>
        <v>4125</v>
      </c>
      <c r="J21" s="177">
        <f>J6</f>
        <v>468</v>
      </c>
      <c r="K21" s="142">
        <v>0</v>
      </c>
      <c r="L21" s="64">
        <f>L18</f>
        <v>0</v>
      </c>
      <c r="M21" s="142">
        <v>0</v>
      </c>
      <c r="N21" s="68">
        <f>N18</f>
        <v>0</v>
      </c>
      <c r="O21" s="170">
        <v>0</v>
      </c>
      <c r="P21" s="177">
        <f>SUM(C21:O21)</f>
        <v>5964</v>
      </c>
      <c r="Q21" s="140"/>
    </row>
    <row r="22" spans="1:17" s="65" customFormat="1" ht="17.399999999999999" thickTop="1" thickBot="1">
      <c r="A22" s="216" t="s">
        <v>33</v>
      </c>
      <c r="B22" s="137" t="s">
        <v>31</v>
      </c>
      <c r="C22" s="66">
        <v>0</v>
      </c>
      <c r="D22" s="71">
        <v>0</v>
      </c>
      <c r="E22" s="137">
        <v>100</v>
      </c>
      <c r="F22" s="137">
        <v>300</v>
      </c>
      <c r="G22" s="137">
        <v>100</v>
      </c>
      <c r="H22" s="137">
        <v>0</v>
      </c>
      <c r="I22" s="66">
        <f>I4</f>
        <v>13950</v>
      </c>
      <c r="J22" s="175">
        <f>J4</f>
        <v>1018</v>
      </c>
      <c r="K22" s="137">
        <v>3500</v>
      </c>
      <c r="L22" s="62">
        <f>L7</f>
        <v>0</v>
      </c>
      <c r="M22" s="137">
        <f>M7</f>
        <v>0</v>
      </c>
      <c r="N22" s="66">
        <f t="shared" ref="N22:N27" si="4">N4*0</f>
        <v>0</v>
      </c>
      <c r="O22" s="168">
        <f>O4</f>
        <v>4500</v>
      </c>
      <c r="P22" s="175">
        <f t="shared" ref="P22:P26" si="5">SUM(C22:O22)</f>
        <v>23468</v>
      </c>
      <c r="Q22" s="138"/>
    </row>
    <row r="23" spans="1:17" s="65" customFormat="1" ht="17.399999999999999" thickTop="1" thickBot="1">
      <c r="A23" s="217"/>
      <c r="B23" s="2" t="s">
        <v>84</v>
      </c>
      <c r="C23" s="67">
        <v>0</v>
      </c>
      <c r="D23" s="72">
        <v>0</v>
      </c>
      <c r="E23" s="139">
        <v>100</v>
      </c>
      <c r="F23" s="139">
        <v>300</v>
      </c>
      <c r="G23" s="139">
        <v>100</v>
      </c>
      <c r="H23" s="139">
        <v>0</v>
      </c>
      <c r="I23" s="67">
        <f>I22</f>
        <v>13950</v>
      </c>
      <c r="J23" s="176">
        <f>J5</f>
        <v>1528</v>
      </c>
      <c r="K23" s="137">
        <v>3500</v>
      </c>
      <c r="L23" s="63">
        <f>L8</f>
        <v>0</v>
      </c>
      <c r="M23" s="139">
        <v>0</v>
      </c>
      <c r="N23" s="67">
        <f t="shared" si="4"/>
        <v>0</v>
      </c>
      <c r="O23" s="169">
        <f>O5</f>
        <v>4500</v>
      </c>
      <c r="P23" s="176">
        <f t="shared" si="5"/>
        <v>23978</v>
      </c>
      <c r="Q23" s="140"/>
    </row>
    <row r="24" spans="1:17" s="65" customFormat="1" ht="26.4" customHeight="1" thickTop="1" thickBot="1">
      <c r="A24" s="218"/>
      <c r="B24" s="141" t="s">
        <v>80</v>
      </c>
      <c r="C24" s="68">
        <v>0</v>
      </c>
      <c r="D24" s="73">
        <v>0</v>
      </c>
      <c r="E24" s="142">
        <v>100</v>
      </c>
      <c r="F24" s="142">
        <v>300</v>
      </c>
      <c r="G24" s="142">
        <v>100</v>
      </c>
      <c r="H24" s="142">
        <v>0</v>
      </c>
      <c r="I24" s="68">
        <f>I6</f>
        <v>11250</v>
      </c>
      <c r="J24" s="177">
        <f>J6</f>
        <v>468</v>
      </c>
      <c r="K24" s="137">
        <v>3500</v>
      </c>
      <c r="L24" s="64">
        <f>L9</f>
        <v>0</v>
      </c>
      <c r="M24" s="142">
        <v>0</v>
      </c>
      <c r="N24" s="68">
        <f t="shared" si="4"/>
        <v>0</v>
      </c>
      <c r="O24" s="170">
        <f>O6</f>
        <v>0</v>
      </c>
      <c r="P24" s="177">
        <f>SUM(C24:O24)</f>
        <v>15718</v>
      </c>
      <c r="Q24" s="140"/>
    </row>
    <row r="25" spans="1:17" s="65" customFormat="1" ht="16.8" thickTop="1">
      <c r="A25" s="217" t="s">
        <v>34</v>
      </c>
      <c r="B25" s="143" t="s">
        <v>31</v>
      </c>
      <c r="C25" s="69">
        <v>0</v>
      </c>
      <c r="D25" s="74">
        <v>0</v>
      </c>
      <c r="E25" s="143">
        <v>100</v>
      </c>
      <c r="F25" s="143">
        <v>300</v>
      </c>
      <c r="G25" s="143">
        <v>100</v>
      </c>
      <c r="H25" s="143">
        <v>0</v>
      </c>
      <c r="I25" s="69">
        <v>5170</v>
      </c>
      <c r="J25" s="175">
        <f>J4</f>
        <v>1018</v>
      </c>
      <c r="K25" s="143">
        <v>0</v>
      </c>
      <c r="L25" s="144">
        <f>L22</f>
        <v>0</v>
      </c>
      <c r="M25" s="143">
        <f>M13</f>
        <v>0</v>
      </c>
      <c r="N25" s="69">
        <f t="shared" si="4"/>
        <v>0</v>
      </c>
      <c r="O25" s="171">
        <f>O7</f>
        <v>1650</v>
      </c>
      <c r="P25" s="181">
        <f t="shared" si="5"/>
        <v>8338</v>
      </c>
      <c r="Q25" s="138"/>
    </row>
    <row r="26" spans="1:17" s="65" customFormat="1" ht="16.8" thickBot="1">
      <c r="A26" s="217"/>
      <c r="B26" s="2" t="s">
        <v>46</v>
      </c>
      <c r="C26" s="67">
        <v>0</v>
      </c>
      <c r="D26" s="72">
        <v>0</v>
      </c>
      <c r="E26" s="139">
        <v>100</v>
      </c>
      <c r="F26" s="139">
        <v>300</v>
      </c>
      <c r="G26" s="139">
        <v>100</v>
      </c>
      <c r="H26" s="139">
        <v>0</v>
      </c>
      <c r="I26" s="69">
        <v>5170</v>
      </c>
      <c r="J26" s="176">
        <f>J5</f>
        <v>1528</v>
      </c>
      <c r="K26" s="139">
        <v>0</v>
      </c>
      <c r="L26" s="63">
        <f>L23</f>
        <v>0</v>
      </c>
      <c r="M26" s="139">
        <v>0</v>
      </c>
      <c r="N26" s="67">
        <f t="shared" si="4"/>
        <v>0</v>
      </c>
      <c r="O26" s="169">
        <v>1650</v>
      </c>
      <c r="P26" s="176">
        <f t="shared" si="5"/>
        <v>8848</v>
      </c>
      <c r="Q26" s="140"/>
    </row>
    <row r="27" spans="1:17" s="65" customFormat="1" ht="23.4" customHeight="1" thickTop="1" thickBot="1">
      <c r="A27" s="219"/>
      <c r="B27" s="141" t="s">
        <v>80</v>
      </c>
      <c r="C27" s="76">
        <v>0</v>
      </c>
      <c r="D27" s="75">
        <v>0</v>
      </c>
      <c r="E27" s="145">
        <v>100</v>
      </c>
      <c r="F27" s="145">
        <v>300</v>
      </c>
      <c r="G27" s="145">
        <v>100</v>
      </c>
      <c r="H27" s="145">
        <v>0</v>
      </c>
      <c r="I27" s="66">
        <f>I9</f>
        <v>4125</v>
      </c>
      <c r="J27" s="177">
        <f>J6</f>
        <v>468</v>
      </c>
      <c r="K27" s="145">
        <v>0</v>
      </c>
      <c r="L27" s="146">
        <f>L24</f>
        <v>0</v>
      </c>
      <c r="M27" s="145">
        <v>0</v>
      </c>
      <c r="N27" s="76">
        <f t="shared" si="4"/>
        <v>0</v>
      </c>
      <c r="O27" s="172">
        <v>0</v>
      </c>
      <c r="P27" s="182">
        <f>SUM(C27:O27)</f>
        <v>5093</v>
      </c>
      <c r="Q27" s="140"/>
    </row>
    <row r="28" spans="1:17" s="65" customFormat="1" ht="17.399999999999999" thickTop="1" thickBot="1">
      <c r="A28" s="213" t="s">
        <v>35</v>
      </c>
      <c r="B28" s="137" t="s">
        <v>31</v>
      </c>
      <c r="C28" s="66">
        <f t="shared" ref="C28:D30" si="6">C4*0.3</f>
        <v>0</v>
      </c>
      <c r="D28" s="71">
        <f t="shared" si="6"/>
        <v>522</v>
      </c>
      <c r="E28" s="137">
        <v>100</v>
      </c>
      <c r="F28" s="137">
        <v>300</v>
      </c>
      <c r="G28" s="137">
        <v>100</v>
      </c>
      <c r="H28" s="137">
        <f t="shared" ref="H28:H33" si="7">H4</f>
        <v>175</v>
      </c>
      <c r="I28" s="66">
        <f>I10</f>
        <v>13950</v>
      </c>
      <c r="J28" s="175">
        <f>J4</f>
        <v>1018</v>
      </c>
      <c r="K28" s="137">
        <v>3500</v>
      </c>
      <c r="L28" s="62">
        <f>L4</f>
        <v>0</v>
      </c>
      <c r="M28" s="137">
        <f>M4</f>
        <v>0</v>
      </c>
      <c r="N28" s="66">
        <f t="shared" ref="N28:N33" si="8">N4*0.3</f>
        <v>24</v>
      </c>
      <c r="O28" s="168">
        <f>O4</f>
        <v>4500</v>
      </c>
      <c r="P28" s="175">
        <f t="shared" si="0"/>
        <v>24189</v>
      </c>
      <c r="Q28" s="138"/>
    </row>
    <row r="29" spans="1:17" s="65" customFormat="1" ht="17.399999999999999" thickTop="1" thickBot="1">
      <c r="A29" s="214"/>
      <c r="B29" s="2" t="s">
        <v>88</v>
      </c>
      <c r="C29" s="67">
        <f t="shared" si="6"/>
        <v>0</v>
      </c>
      <c r="D29" s="72">
        <f t="shared" si="6"/>
        <v>522</v>
      </c>
      <c r="E29" s="139">
        <v>100</v>
      </c>
      <c r="F29" s="139">
        <v>300</v>
      </c>
      <c r="G29" s="139">
        <v>100</v>
      </c>
      <c r="H29" s="139">
        <f t="shared" si="7"/>
        <v>175</v>
      </c>
      <c r="I29" s="67">
        <f>I28</f>
        <v>13950</v>
      </c>
      <c r="J29" s="176">
        <f>J5</f>
        <v>1528</v>
      </c>
      <c r="K29" s="137">
        <v>3500</v>
      </c>
      <c r="L29" s="63">
        <f>L5</f>
        <v>0</v>
      </c>
      <c r="M29" s="139">
        <v>0</v>
      </c>
      <c r="N29" s="67">
        <f t="shared" si="8"/>
        <v>0</v>
      </c>
      <c r="O29" s="169">
        <f>O5</f>
        <v>4500</v>
      </c>
      <c r="P29" s="176">
        <f t="shared" si="0"/>
        <v>24675</v>
      </c>
      <c r="Q29" s="140"/>
    </row>
    <row r="30" spans="1:17" s="65" customFormat="1" ht="28.8" customHeight="1" thickTop="1" thickBot="1">
      <c r="A30" s="218"/>
      <c r="B30" s="141" t="s">
        <v>79</v>
      </c>
      <c r="C30" s="68">
        <f t="shared" si="6"/>
        <v>0</v>
      </c>
      <c r="D30" s="73">
        <f t="shared" si="6"/>
        <v>522</v>
      </c>
      <c r="E30" s="142">
        <v>100</v>
      </c>
      <c r="F30" s="142">
        <v>300</v>
      </c>
      <c r="G30" s="142">
        <v>100</v>
      </c>
      <c r="H30" s="142">
        <f t="shared" si="7"/>
        <v>175</v>
      </c>
      <c r="I30" s="68">
        <f>I6</f>
        <v>11250</v>
      </c>
      <c r="J30" s="177">
        <f>J6</f>
        <v>468</v>
      </c>
      <c r="K30" s="137">
        <v>3500</v>
      </c>
      <c r="L30" s="64">
        <f>L6</f>
        <v>0</v>
      </c>
      <c r="M30" s="142">
        <v>0</v>
      </c>
      <c r="N30" s="68">
        <f t="shared" si="8"/>
        <v>0</v>
      </c>
      <c r="O30" s="170">
        <f>O6</f>
        <v>0</v>
      </c>
      <c r="P30" s="177">
        <f>SUM(C30:O30)</f>
        <v>16415</v>
      </c>
      <c r="Q30" s="140"/>
    </row>
    <row r="31" spans="1:17" s="65" customFormat="1" ht="16.8" thickTop="1">
      <c r="A31" s="213" t="s">
        <v>36</v>
      </c>
      <c r="B31" s="137" t="s">
        <v>31</v>
      </c>
      <c r="C31" s="66">
        <v>0</v>
      </c>
      <c r="D31" s="71">
        <f>D7*0.3</f>
        <v>522</v>
      </c>
      <c r="E31" s="137">
        <v>100</v>
      </c>
      <c r="F31" s="137">
        <v>300</v>
      </c>
      <c r="G31" s="137">
        <v>100</v>
      </c>
      <c r="H31" s="137">
        <f t="shared" si="7"/>
        <v>175</v>
      </c>
      <c r="I31" s="69">
        <v>5170</v>
      </c>
      <c r="J31" s="175">
        <f>J4</f>
        <v>1018</v>
      </c>
      <c r="K31" s="137">
        <v>0</v>
      </c>
      <c r="L31" s="62">
        <f>L28</f>
        <v>0</v>
      </c>
      <c r="M31" s="137">
        <f>M19</f>
        <v>0</v>
      </c>
      <c r="N31" s="66">
        <f t="shared" si="8"/>
        <v>24</v>
      </c>
      <c r="O31" s="168">
        <f>O7</f>
        <v>1650</v>
      </c>
      <c r="P31" s="175">
        <f t="shared" si="0"/>
        <v>9059</v>
      </c>
      <c r="Q31" s="138"/>
    </row>
    <row r="32" spans="1:17" s="65" customFormat="1">
      <c r="A32" s="214"/>
      <c r="B32" s="2" t="s">
        <v>46</v>
      </c>
      <c r="C32" s="67">
        <v>0</v>
      </c>
      <c r="D32" s="72">
        <f>D8*0.3</f>
        <v>522</v>
      </c>
      <c r="E32" s="139">
        <v>100</v>
      </c>
      <c r="F32" s="139">
        <v>300</v>
      </c>
      <c r="G32" s="139">
        <v>100</v>
      </c>
      <c r="H32" s="139">
        <f t="shared" si="7"/>
        <v>175</v>
      </c>
      <c r="I32" s="69">
        <v>5170</v>
      </c>
      <c r="J32" s="176">
        <f>J5</f>
        <v>1528</v>
      </c>
      <c r="K32" s="139">
        <v>0</v>
      </c>
      <c r="L32" s="63">
        <f>L29</f>
        <v>0</v>
      </c>
      <c r="M32" s="139">
        <v>0</v>
      </c>
      <c r="N32" s="67">
        <f t="shared" si="8"/>
        <v>0</v>
      </c>
      <c r="O32" s="169">
        <v>1650</v>
      </c>
      <c r="P32" s="176">
        <f t="shared" si="0"/>
        <v>9545</v>
      </c>
      <c r="Q32" s="140"/>
    </row>
    <row r="33" spans="1:17" s="65" customFormat="1" ht="27" customHeight="1" thickBot="1">
      <c r="A33" s="218"/>
      <c r="B33" s="141" t="s">
        <v>89</v>
      </c>
      <c r="C33" s="68">
        <v>0</v>
      </c>
      <c r="D33" s="73">
        <f>D9*0.3</f>
        <v>522</v>
      </c>
      <c r="E33" s="142">
        <v>100</v>
      </c>
      <c r="F33" s="142">
        <v>300</v>
      </c>
      <c r="G33" s="142">
        <v>100</v>
      </c>
      <c r="H33" s="142">
        <f t="shared" si="7"/>
        <v>175</v>
      </c>
      <c r="I33" s="69">
        <f>I9</f>
        <v>4125</v>
      </c>
      <c r="J33" s="177">
        <f>J6</f>
        <v>468</v>
      </c>
      <c r="K33" s="142">
        <v>0</v>
      </c>
      <c r="L33" s="64">
        <f>L30</f>
        <v>0</v>
      </c>
      <c r="M33" s="142">
        <v>0</v>
      </c>
      <c r="N33" s="68">
        <f t="shared" si="8"/>
        <v>0</v>
      </c>
      <c r="O33" s="170">
        <v>0</v>
      </c>
      <c r="P33" s="177">
        <f>SUM(C33:O33)</f>
        <v>5790</v>
      </c>
      <c r="Q33" s="140"/>
    </row>
    <row r="34" spans="1:17" s="65" customFormat="1" ht="17.399999999999999" thickTop="1" thickBot="1">
      <c r="A34" s="213" t="s">
        <v>37</v>
      </c>
      <c r="B34" s="137" t="s">
        <v>31</v>
      </c>
      <c r="C34" s="66">
        <f t="shared" ref="C34:D36" si="9">C4*0.6</f>
        <v>0</v>
      </c>
      <c r="D34" s="71">
        <f t="shared" si="9"/>
        <v>1044</v>
      </c>
      <c r="E34" s="137">
        <v>100</v>
      </c>
      <c r="F34" s="137">
        <v>300</v>
      </c>
      <c r="G34" s="137">
        <v>100</v>
      </c>
      <c r="H34" s="137">
        <f>H7</f>
        <v>175</v>
      </c>
      <c r="I34" s="66">
        <f>I10</f>
        <v>13950</v>
      </c>
      <c r="J34" s="175">
        <f>J4</f>
        <v>1018</v>
      </c>
      <c r="K34" s="137">
        <v>3500</v>
      </c>
      <c r="L34" s="62">
        <f>L4</f>
        <v>0</v>
      </c>
      <c r="M34" s="137">
        <f>M4</f>
        <v>0</v>
      </c>
      <c r="N34" s="66">
        <f t="shared" ref="N34:N39" si="10">N4*0.6</f>
        <v>48</v>
      </c>
      <c r="O34" s="168">
        <f>O4</f>
        <v>4500</v>
      </c>
      <c r="P34" s="175">
        <f t="shared" si="0"/>
        <v>24735</v>
      </c>
      <c r="Q34" s="138"/>
    </row>
    <row r="35" spans="1:17" s="65" customFormat="1" ht="17.399999999999999" thickTop="1" thickBot="1">
      <c r="A35" s="214"/>
      <c r="B35" s="2" t="s">
        <v>84</v>
      </c>
      <c r="C35" s="67">
        <f t="shared" si="9"/>
        <v>0</v>
      </c>
      <c r="D35" s="72">
        <f t="shared" si="9"/>
        <v>1044</v>
      </c>
      <c r="E35" s="139">
        <v>100</v>
      </c>
      <c r="F35" s="139">
        <v>300</v>
      </c>
      <c r="G35" s="139">
        <v>100</v>
      </c>
      <c r="H35" s="139">
        <f>H8</f>
        <v>175</v>
      </c>
      <c r="I35" s="67">
        <f>I34</f>
        <v>13950</v>
      </c>
      <c r="J35" s="176">
        <f>J5</f>
        <v>1528</v>
      </c>
      <c r="K35" s="137">
        <v>3500</v>
      </c>
      <c r="L35" s="63">
        <f>L5</f>
        <v>0</v>
      </c>
      <c r="M35" s="139">
        <v>0</v>
      </c>
      <c r="N35" s="67">
        <f t="shared" si="10"/>
        <v>0</v>
      </c>
      <c r="O35" s="169">
        <f>O5</f>
        <v>4500</v>
      </c>
      <c r="P35" s="176">
        <f t="shared" si="0"/>
        <v>25197</v>
      </c>
      <c r="Q35" s="140"/>
    </row>
    <row r="36" spans="1:17" s="65" customFormat="1" ht="27.6" customHeight="1" thickTop="1" thickBot="1">
      <c r="A36" s="218"/>
      <c r="B36" s="141" t="s">
        <v>80</v>
      </c>
      <c r="C36" s="68">
        <f t="shared" si="9"/>
        <v>0</v>
      </c>
      <c r="D36" s="73">
        <f t="shared" si="9"/>
        <v>1044</v>
      </c>
      <c r="E36" s="142">
        <v>100</v>
      </c>
      <c r="F36" s="142">
        <v>300</v>
      </c>
      <c r="G36" s="142">
        <v>100</v>
      </c>
      <c r="H36" s="142">
        <f>H9</f>
        <v>175</v>
      </c>
      <c r="I36" s="68">
        <f>I6</f>
        <v>11250</v>
      </c>
      <c r="J36" s="177">
        <f>J6</f>
        <v>468</v>
      </c>
      <c r="K36" s="137">
        <v>3500</v>
      </c>
      <c r="L36" s="64">
        <f>L6</f>
        <v>0</v>
      </c>
      <c r="M36" s="142">
        <v>0</v>
      </c>
      <c r="N36" s="68">
        <f t="shared" si="10"/>
        <v>0</v>
      </c>
      <c r="O36" s="170">
        <f>O6</f>
        <v>0</v>
      </c>
      <c r="P36" s="177">
        <f>SUM(C36:O36)</f>
        <v>16937</v>
      </c>
      <c r="Q36" s="140"/>
    </row>
    <row r="37" spans="1:17" s="65" customFormat="1" ht="16.5" customHeight="1" thickTop="1">
      <c r="A37" s="213" t="s">
        <v>38</v>
      </c>
      <c r="B37" s="137" t="s">
        <v>31</v>
      </c>
      <c r="C37" s="66">
        <v>0</v>
      </c>
      <c r="D37" s="71">
        <f>D7*0.6</f>
        <v>1044</v>
      </c>
      <c r="E37" s="137">
        <v>100</v>
      </c>
      <c r="F37" s="137">
        <v>300</v>
      </c>
      <c r="G37" s="137">
        <v>100</v>
      </c>
      <c r="H37" s="137">
        <f>H34</f>
        <v>175</v>
      </c>
      <c r="I37" s="69">
        <v>5170</v>
      </c>
      <c r="J37" s="175">
        <f>J4</f>
        <v>1018</v>
      </c>
      <c r="K37" s="137">
        <v>0</v>
      </c>
      <c r="L37" s="62">
        <f>L34</f>
        <v>0</v>
      </c>
      <c r="M37" s="137">
        <f>M25</f>
        <v>0</v>
      </c>
      <c r="N37" s="66">
        <f t="shared" si="10"/>
        <v>48</v>
      </c>
      <c r="O37" s="168">
        <f>O7</f>
        <v>1650</v>
      </c>
      <c r="P37" s="175">
        <f t="shared" si="0"/>
        <v>9605</v>
      </c>
      <c r="Q37" s="138"/>
    </row>
    <row r="38" spans="1:17" s="65" customFormat="1">
      <c r="A38" s="214"/>
      <c r="B38" s="2" t="s">
        <v>84</v>
      </c>
      <c r="C38" s="67">
        <v>0</v>
      </c>
      <c r="D38" s="72">
        <f>D8*0.6</f>
        <v>1044</v>
      </c>
      <c r="E38" s="139">
        <v>100</v>
      </c>
      <c r="F38" s="139">
        <v>300</v>
      </c>
      <c r="G38" s="139">
        <v>100</v>
      </c>
      <c r="H38" s="139">
        <f>H35</f>
        <v>175</v>
      </c>
      <c r="I38" s="69">
        <v>5170</v>
      </c>
      <c r="J38" s="176">
        <f>J5</f>
        <v>1528</v>
      </c>
      <c r="K38" s="139">
        <v>0</v>
      </c>
      <c r="L38" s="63">
        <f>L35</f>
        <v>0</v>
      </c>
      <c r="M38" s="139">
        <v>0</v>
      </c>
      <c r="N38" s="67">
        <f t="shared" si="10"/>
        <v>0</v>
      </c>
      <c r="O38" s="169">
        <v>1650</v>
      </c>
      <c r="P38" s="176">
        <f t="shared" si="0"/>
        <v>10067</v>
      </c>
      <c r="Q38" s="147"/>
    </row>
    <row r="39" spans="1:17" s="65" customFormat="1" ht="16.8" thickBot="1">
      <c r="A39" s="218"/>
      <c r="B39" s="141" t="s">
        <v>79</v>
      </c>
      <c r="C39" s="68">
        <v>0</v>
      </c>
      <c r="D39" s="73">
        <f>D9*0.6</f>
        <v>1044</v>
      </c>
      <c r="E39" s="142">
        <v>100</v>
      </c>
      <c r="F39" s="142">
        <v>300</v>
      </c>
      <c r="G39" s="142">
        <v>100</v>
      </c>
      <c r="H39" s="142">
        <f>H36</f>
        <v>175</v>
      </c>
      <c r="I39" s="69">
        <f>I9</f>
        <v>4125</v>
      </c>
      <c r="J39" s="177">
        <f>J6</f>
        <v>468</v>
      </c>
      <c r="K39" s="142">
        <v>0</v>
      </c>
      <c r="L39" s="64">
        <f>L36</f>
        <v>0</v>
      </c>
      <c r="M39" s="142">
        <v>0</v>
      </c>
      <c r="N39" s="68">
        <f t="shared" si="10"/>
        <v>0</v>
      </c>
      <c r="O39" s="170">
        <v>0</v>
      </c>
      <c r="P39" s="177">
        <f>SUM(C39:O39)</f>
        <v>6312</v>
      </c>
      <c r="Q39" s="148"/>
    </row>
    <row r="40" spans="1:17" s="65" customFormat="1" ht="149.4" customHeight="1" thickTop="1">
      <c r="A40" s="223" t="s">
        <v>67</v>
      </c>
      <c r="B40" s="223"/>
      <c r="C40" s="223"/>
      <c r="D40" s="223"/>
      <c r="E40" s="223"/>
      <c r="F40" s="223"/>
      <c r="G40" s="223"/>
      <c r="H40" s="223"/>
      <c r="I40" s="223"/>
      <c r="J40" s="223"/>
      <c r="K40" s="223"/>
      <c r="L40" s="223"/>
      <c r="M40" s="223"/>
      <c r="N40" s="223"/>
      <c r="O40" s="223"/>
      <c r="P40" s="223"/>
      <c r="Q40" s="111"/>
    </row>
    <row r="41" spans="1:17">
      <c r="A41" s="88" t="s">
        <v>40</v>
      </c>
      <c r="B41" s="88"/>
      <c r="C41" s="88"/>
      <c r="D41" s="88"/>
      <c r="E41" s="88"/>
      <c r="F41" s="88"/>
      <c r="G41" s="88"/>
      <c r="H41" s="89"/>
      <c r="I41" s="90"/>
      <c r="J41" s="90"/>
      <c r="K41" s="106"/>
      <c r="L41" s="88"/>
      <c r="M41" s="88"/>
      <c r="N41" s="88"/>
      <c r="O41" s="108"/>
      <c r="P41" s="92"/>
      <c r="Q41" s="110"/>
    </row>
    <row r="42" spans="1:17">
      <c r="A42" s="150" t="s">
        <v>95</v>
      </c>
      <c r="B42" s="150"/>
      <c r="C42" s="150"/>
      <c r="D42" s="150"/>
      <c r="E42" s="150"/>
      <c r="F42" s="150"/>
      <c r="G42" s="150"/>
      <c r="H42" s="150"/>
      <c r="I42" s="150"/>
      <c r="J42" s="150"/>
      <c r="K42" s="150"/>
      <c r="L42" s="150"/>
      <c r="M42" s="150"/>
      <c r="N42" s="150"/>
      <c r="O42" s="150"/>
      <c r="P42" s="150"/>
      <c r="Q42" s="110"/>
    </row>
    <row r="43" spans="1:17">
      <c r="A43" s="88" t="s">
        <v>83</v>
      </c>
      <c r="B43" s="88"/>
      <c r="C43" s="88"/>
      <c r="D43" s="88"/>
      <c r="E43" s="88"/>
      <c r="J43" s="90"/>
      <c r="K43" s="106"/>
      <c r="L43" s="88"/>
      <c r="M43" s="88"/>
      <c r="N43" s="88"/>
      <c r="O43" s="108"/>
      <c r="P43" s="92"/>
    </row>
    <row r="44" spans="1:17">
      <c r="A44" s="227" t="s">
        <v>73</v>
      </c>
      <c r="B44" s="227"/>
      <c r="C44" s="228"/>
      <c r="D44" s="228"/>
      <c r="E44" s="88"/>
      <c r="F44" s="120"/>
      <c r="G44" s="120"/>
      <c r="H44" s="121"/>
      <c r="I44" s="121"/>
      <c r="J44" s="90"/>
      <c r="K44" s="106"/>
      <c r="L44" s="88"/>
      <c r="M44" s="88"/>
      <c r="N44" s="88"/>
      <c r="O44" s="108"/>
      <c r="P44" s="92"/>
    </row>
    <row r="45" spans="1:17">
      <c r="A45" s="93" t="s">
        <v>41</v>
      </c>
      <c r="B45" s="93"/>
      <c r="C45" s="94"/>
      <c r="D45" s="93"/>
      <c r="E45" s="93"/>
      <c r="F45" s="93"/>
      <c r="G45" s="93"/>
      <c r="H45" s="95"/>
      <c r="I45" s="96"/>
      <c r="J45" s="96"/>
      <c r="K45" s="155"/>
      <c r="L45" s="93"/>
      <c r="M45" s="93"/>
      <c r="N45" s="93"/>
      <c r="O45" s="155"/>
      <c r="P45" s="93"/>
    </row>
    <row r="46" spans="1:17">
      <c r="A46" s="229" t="s">
        <v>42</v>
      </c>
      <c r="B46" s="229"/>
      <c r="C46" s="229"/>
      <c r="D46" s="229"/>
      <c r="E46" s="229"/>
      <c r="F46" s="229"/>
      <c r="G46" s="229"/>
      <c r="H46" s="229"/>
      <c r="I46" s="91"/>
      <c r="J46" s="91"/>
      <c r="K46" s="108"/>
      <c r="L46" s="92"/>
      <c r="M46" s="92"/>
      <c r="N46" s="92"/>
      <c r="O46" s="108"/>
      <c r="P46" s="92"/>
    </row>
    <row r="47" spans="1:17" ht="25.8" customHeight="1">
      <c r="A47" s="92" t="s">
        <v>91</v>
      </c>
      <c r="B47" s="92"/>
      <c r="C47" s="92"/>
      <c r="D47" s="92"/>
      <c r="E47" s="158"/>
      <c r="F47" s="158"/>
      <c r="G47" s="158"/>
      <c r="H47" s="158"/>
      <c r="I47" s="158"/>
      <c r="J47" s="158"/>
      <c r="K47" s="158"/>
      <c r="L47" s="158"/>
      <c r="M47" s="158"/>
      <c r="N47" s="158"/>
      <c r="O47" s="158"/>
      <c r="P47" s="158"/>
    </row>
    <row r="48" spans="1:17" s="65" customFormat="1" ht="14.4" customHeight="1">
      <c r="A48" s="99" t="s">
        <v>77</v>
      </c>
      <c r="B48" s="99"/>
      <c r="C48" s="99"/>
      <c r="D48" s="99"/>
      <c r="E48" s="99"/>
      <c r="F48" s="99"/>
      <c r="G48" s="99"/>
      <c r="H48" s="108"/>
      <c r="I48" s="99"/>
      <c r="J48" s="99"/>
      <c r="K48" s="108"/>
      <c r="L48" s="99"/>
      <c r="M48" s="99"/>
      <c r="N48" s="99"/>
      <c r="O48" s="108"/>
      <c r="P48" s="99"/>
      <c r="Q48" s="111"/>
    </row>
    <row r="49" spans="1:17" ht="14.4" customHeight="1">
      <c r="A49" s="98" t="s">
        <v>48</v>
      </c>
      <c r="B49" s="98"/>
      <c r="C49" s="98"/>
      <c r="D49" s="98"/>
      <c r="E49" s="98"/>
      <c r="F49" s="98"/>
      <c r="G49" s="98"/>
      <c r="H49" s="97"/>
      <c r="I49" s="99"/>
      <c r="J49" s="99"/>
      <c r="K49" s="108"/>
      <c r="L49" s="98"/>
      <c r="M49" s="98"/>
      <c r="N49" s="98"/>
      <c r="O49" s="108"/>
      <c r="P49" s="98"/>
    </row>
    <row r="50" spans="1:17">
      <c r="A50" s="100" t="s">
        <v>65</v>
      </c>
      <c r="B50" s="100"/>
      <c r="C50" s="100"/>
      <c r="D50" s="100"/>
      <c r="E50" s="100"/>
      <c r="F50" s="100"/>
      <c r="G50" s="100"/>
      <c r="H50" s="89"/>
      <c r="I50" s="101"/>
      <c r="J50" s="101"/>
      <c r="K50" s="106"/>
      <c r="L50" s="100"/>
      <c r="M50" s="100"/>
      <c r="N50" s="100"/>
      <c r="O50" s="108"/>
      <c r="P50" s="98"/>
    </row>
    <row r="51" spans="1:17" ht="57" customHeight="1">
      <c r="A51" s="226" t="s">
        <v>94</v>
      </c>
      <c r="B51" s="226"/>
      <c r="C51" s="226"/>
      <c r="D51" s="226"/>
      <c r="E51" s="226"/>
      <c r="F51" s="226"/>
      <c r="G51" s="226"/>
      <c r="H51" s="226"/>
      <c r="I51" s="226"/>
      <c r="J51" s="226"/>
      <c r="K51" s="226"/>
      <c r="L51" s="226"/>
      <c r="M51" s="226"/>
      <c r="N51" s="226"/>
      <c r="O51" s="226"/>
      <c r="P51" s="226"/>
    </row>
    <row r="52" spans="1:17">
      <c r="A52" s="89" t="s">
        <v>85</v>
      </c>
      <c r="B52" s="102"/>
      <c r="C52" s="102"/>
      <c r="D52" s="102"/>
      <c r="E52" s="102"/>
      <c r="F52" s="102"/>
      <c r="G52" s="102"/>
      <c r="H52" s="102"/>
      <c r="I52" s="103"/>
      <c r="J52" s="103"/>
      <c r="K52" s="103"/>
      <c r="L52" s="102"/>
      <c r="M52" s="102"/>
      <c r="N52" s="102"/>
      <c r="O52" s="103"/>
      <c r="P52" s="104"/>
    </row>
    <row r="53" spans="1:17">
      <c r="A53" s="105" t="s">
        <v>86</v>
      </c>
      <c r="B53" s="89"/>
      <c r="C53" s="89"/>
      <c r="D53" s="89"/>
      <c r="E53" s="89"/>
      <c r="F53" s="89"/>
      <c r="G53" s="89"/>
      <c r="H53" s="89"/>
      <c r="I53" s="106"/>
      <c r="J53" s="106"/>
      <c r="K53" s="106"/>
      <c r="L53" s="89"/>
      <c r="M53" s="89"/>
      <c r="N53" s="89"/>
      <c r="O53" s="108"/>
      <c r="P53" s="107"/>
    </row>
    <row r="54" spans="1:17" ht="76.5" customHeight="1" thickBot="1">
      <c r="A54" s="27" t="s">
        <v>0</v>
      </c>
      <c r="B54" s="27" t="s">
        <v>1</v>
      </c>
      <c r="C54" s="28" t="s">
        <v>22</v>
      </c>
      <c r="D54" s="29" t="s">
        <v>23</v>
      </c>
      <c r="E54" s="30" t="s">
        <v>51</v>
      </c>
      <c r="F54" s="27" t="s">
        <v>24</v>
      </c>
      <c r="G54" s="27" t="s">
        <v>2</v>
      </c>
      <c r="H54" s="27" t="s">
        <v>52</v>
      </c>
      <c r="I54" s="160" t="s">
        <v>53</v>
      </c>
      <c r="J54" s="160" t="s">
        <v>82</v>
      </c>
      <c r="K54" s="77" t="s">
        <v>75</v>
      </c>
      <c r="L54" s="82" t="s">
        <v>54</v>
      </c>
      <c r="M54" s="30" t="s">
        <v>55</v>
      </c>
      <c r="N54" s="84" t="s">
        <v>58</v>
      </c>
      <c r="O54" s="160" t="s">
        <v>68</v>
      </c>
      <c r="P54" s="27" t="s">
        <v>4</v>
      </c>
      <c r="Q54" s="112" t="s">
        <v>66</v>
      </c>
    </row>
    <row r="55" spans="1:17" ht="17.399999999999999" thickTop="1" thickBot="1">
      <c r="A55" s="220" t="s">
        <v>25</v>
      </c>
      <c r="B55" s="49" t="s">
        <v>47</v>
      </c>
      <c r="C55" s="40">
        <v>0</v>
      </c>
      <c r="D55" s="41">
        <v>0</v>
      </c>
      <c r="E55" s="31">
        <v>100</v>
      </c>
      <c r="F55" s="31">
        <v>300</v>
      </c>
      <c r="G55" s="31">
        <v>100</v>
      </c>
      <c r="H55" s="79">
        <v>0</v>
      </c>
      <c r="I55" s="67">
        <v>430</v>
      </c>
      <c r="J55" s="175">
        <v>1018</v>
      </c>
      <c r="K55" s="137">
        <v>0</v>
      </c>
      <c r="L55" s="26">
        <v>0</v>
      </c>
      <c r="M55" s="161">
        <v>0</v>
      </c>
      <c r="N55" s="31">
        <v>80</v>
      </c>
      <c r="O55" s="168">
        <v>1350</v>
      </c>
      <c r="P55" s="178">
        <f t="shared" ref="P55:P60" si="11">SUM(C55:O55)</f>
        <v>3378</v>
      </c>
      <c r="Q55" s="113"/>
    </row>
    <row r="56" spans="1:17" ht="17.399999999999999" thickTop="1" thickBot="1">
      <c r="A56" s="221"/>
      <c r="B56" s="46" t="s">
        <v>46</v>
      </c>
      <c r="C56" s="40">
        <v>0</v>
      </c>
      <c r="D56" s="41">
        <v>0</v>
      </c>
      <c r="E56" s="2">
        <v>100</v>
      </c>
      <c r="F56" s="2">
        <v>300</v>
      </c>
      <c r="G56" s="2">
        <v>100</v>
      </c>
      <c r="H56" s="80">
        <f>H55</f>
        <v>0</v>
      </c>
      <c r="I56" s="67">
        <f>I55</f>
        <v>430</v>
      </c>
      <c r="J56" s="176">
        <v>1528</v>
      </c>
      <c r="K56" s="139">
        <f>K55</f>
        <v>0</v>
      </c>
      <c r="L56" s="16">
        <v>0</v>
      </c>
      <c r="M56" s="10">
        <v>0</v>
      </c>
      <c r="N56" s="2">
        <v>0</v>
      </c>
      <c r="O56" s="169">
        <v>1350</v>
      </c>
      <c r="P56" s="179">
        <f t="shared" si="11"/>
        <v>3808</v>
      </c>
      <c r="Q56" s="114"/>
    </row>
    <row r="57" spans="1:17" ht="17.399999999999999" thickTop="1" thickBot="1">
      <c r="A57" s="222"/>
      <c r="B57" s="141" t="s">
        <v>78</v>
      </c>
      <c r="C57" s="40">
        <v>0</v>
      </c>
      <c r="D57" s="41">
        <v>0</v>
      </c>
      <c r="E57" s="35">
        <v>100</v>
      </c>
      <c r="F57" s="35">
        <v>300</v>
      </c>
      <c r="G57" s="35">
        <v>100</v>
      </c>
      <c r="H57" s="80">
        <f>H56</f>
        <v>0</v>
      </c>
      <c r="I57" s="68">
        <v>0</v>
      </c>
      <c r="J57" s="177">
        <v>468</v>
      </c>
      <c r="K57" s="139">
        <f>K56</f>
        <v>0</v>
      </c>
      <c r="L57" s="39">
        <v>0</v>
      </c>
      <c r="M57" s="35">
        <v>0</v>
      </c>
      <c r="N57" s="35">
        <v>0</v>
      </c>
      <c r="O57" s="142">
        <v>0</v>
      </c>
      <c r="P57" s="180">
        <f t="shared" si="11"/>
        <v>968</v>
      </c>
      <c r="Q57" s="114"/>
    </row>
    <row r="58" spans="1:17" ht="17.399999999999999" thickTop="1" thickBot="1">
      <c r="A58" s="220" t="s">
        <v>10</v>
      </c>
      <c r="B58" s="49" t="s">
        <v>47</v>
      </c>
      <c r="C58" s="40">
        <f>C55</f>
        <v>0</v>
      </c>
      <c r="D58" s="41">
        <f>D55</f>
        <v>0</v>
      </c>
      <c r="E58" s="31">
        <v>100</v>
      </c>
      <c r="F58" s="31">
        <v>300</v>
      </c>
      <c r="G58" s="31">
        <v>100</v>
      </c>
      <c r="H58" s="79">
        <f>H55</f>
        <v>0</v>
      </c>
      <c r="I58" s="66">
        <v>0</v>
      </c>
      <c r="J58" s="175">
        <v>1018</v>
      </c>
      <c r="K58" s="137">
        <v>0</v>
      </c>
      <c r="L58" s="34">
        <f>L55</f>
        <v>0</v>
      </c>
      <c r="M58" s="161">
        <v>0</v>
      </c>
      <c r="N58" s="31">
        <f>N55</f>
        <v>80</v>
      </c>
      <c r="O58" s="137">
        <v>0</v>
      </c>
      <c r="P58" s="178">
        <f t="shared" si="11"/>
        <v>1598</v>
      </c>
      <c r="Q58" s="113"/>
    </row>
    <row r="59" spans="1:17" ht="16.8" thickTop="1">
      <c r="A59" s="221"/>
      <c r="B59" s="46" t="s">
        <v>46</v>
      </c>
      <c r="C59" s="42">
        <f>C56</f>
        <v>0</v>
      </c>
      <c r="D59" s="43">
        <f>D56</f>
        <v>0</v>
      </c>
      <c r="E59" s="2">
        <v>100</v>
      </c>
      <c r="F59" s="2">
        <v>300</v>
      </c>
      <c r="G59" s="2">
        <v>100</v>
      </c>
      <c r="H59" s="80">
        <f>H56</f>
        <v>0</v>
      </c>
      <c r="I59" s="66">
        <v>0</v>
      </c>
      <c r="J59" s="176">
        <v>1528</v>
      </c>
      <c r="K59" s="139">
        <f>K58</f>
        <v>0</v>
      </c>
      <c r="L59" s="16">
        <f>L56</f>
        <v>0</v>
      </c>
      <c r="M59" s="2">
        <v>0</v>
      </c>
      <c r="N59" s="2">
        <f>N56</f>
        <v>0</v>
      </c>
      <c r="O59" s="139">
        <v>0</v>
      </c>
      <c r="P59" s="179">
        <f t="shared" si="11"/>
        <v>2028</v>
      </c>
      <c r="Q59" s="114"/>
    </row>
    <row r="60" spans="1:17" ht="16.8" thickBot="1">
      <c r="A60" s="222"/>
      <c r="B60" s="141" t="s">
        <v>78</v>
      </c>
      <c r="C60" s="44">
        <f t="shared" ref="C60:D60" si="12">C57</f>
        <v>0</v>
      </c>
      <c r="D60" s="45">
        <f t="shared" si="12"/>
        <v>0</v>
      </c>
      <c r="E60" s="35">
        <v>100</v>
      </c>
      <c r="F60" s="35">
        <v>300</v>
      </c>
      <c r="G60" s="35">
        <v>100</v>
      </c>
      <c r="H60" s="81">
        <f>H57</f>
        <v>0</v>
      </c>
      <c r="I60" s="68">
        <f>I59</f>
        <v>0</v>
      </c>
      <c r="J60" s="177">
        <v>468</v>
      </c>
      <c r="K60" s="139">
        <f>K59</f>
        <v>0</v>
      </c>
      <c r="L60" s="38">
        <f>L57</f>
        <v>0</v>
      </c>
      <c r="M60" s="35">
        <v>0</v>
      </c>
      <c r="N60" s="35">
        <f>N57</f>
        <v>0</v>
      </c>
      <c r="O60" s="142">
        <v>0</v>
      </c>
      <c r="P60" s="180">
        <f t="shared" si="11"/>
        <v>968</v>
      </c>
      <c r="Q60" s="115"/>
    </row>
    <row r="61" spans="1:17" ht="27" customHeight="1" thickTop="1">
      <c r="A61" s="209"/>
      <c r="B61" s="209"/>
      <c r="C61" s="209"/>
      <c r="D61" s="209"/>
      <c r="E61" s="209"/>
      <c r="F61" s="209"/>
      <c r="G61" s="209"/>
      <c r="H61" s="209"/>
      <c r="I61" s="209"/>
      <c r="J61" s="209"/>
      <c r="K61" s="209"/>
      <c r="L61" s="209"/>
      <c r="M61" s="209"/>
      <c r="N61" s="209"/>
      <c r="O61" s="209"/>
      <c r="P61" s="209"/>
    </row>
    <row r="62" spans="1:17" ht="52.2" customHeight="1">
      <c r="A62" s="196"/>
      <c r="B62" s="196"/>
      <c r="C62" s="196"/>
      <c r="D62" s="196"/>
      <c r="E62" s="196"/>
      <c r="F62" s="196"/>
      <c r="G62" s="196"/>
      <c r="H62" s="196"/>
      <c r="I62" s="196"/>
      <c r="J62" s="196"/>
      <c r="K62" s="196"/>
      <c r="L62" s="196"/>
      <c r="M62" s="196"/>
      <c r="N62" s="196"/>
      <c r="O62" s="196"/>
      <c r="P62" s="196"/>
    </row>
  </sheetData>
  <mergeCells count="22">
    <mergeCell ref="A51:P51"/>
    <mergeCell ref="A44:D44"/>
    <mergeCell ref="A46:H46"/>
    <mergeCell ref="A31:A33"/>
    <mergeCell ref="A34:A36"/>
    <mergeCell ref="A37:A39"/>
    <mergeCell ref="A62:P62"/>
    <mergeCell ref="A61:P61"/>
    <mergeCell ref="A1:P1"/>
    <mergeCell ref="A19:A21"/>
    <mergeCell ref="A22:A24"/>
    <mergeCell ref="A25:A27"/>
    <mergeCell ref="A28:A30"/>
    <mergeCell ref="A55:A57"/>
    <mergeCell ref="A58:A60"/>
    <mergeCell ref="A4:A6"/>
    <mergeCell ref="A7:A9"/>
    <mergeCell ref="A10:A12"/>
    <mergeCell ref="A13:A15"/>
    <mergeCell ref="A16:A18"/>
    <mergeCell ref="A40:P40"/>
    <mergeCell ref="A2:Q2"/>
  </mergeCells>
  <phoneticPr fontId="1" type="noConversion"/>
  <pageMargins left="0" right="0" top="0.35433070866141736" bottom="0.35433070866141736"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111下國中</vt:lpstr>
      <vt:lpstr>111(下)高中</vt:lpstr>
      <vt:lpstr>'111下國中'!Print_Titles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paiwin</dc:creator>
  <cp:lastModifiedBy>User</cp:lastModifiedBy>
  <cp:lastPrinted>2023-02-09T06:46:12Z</cp:lastPrinted>
  <dcterms:created xsi:type="dcterms:W3CDTF">2006-01-10T03:47:05Z</dcterms:created>
  <dcterms:modified xsi:type="dcterms:W3CDTF">2024-02-19T02:59:15Z</dcterms:modified>
</cp:coreProperties>
</file>