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6990" tabRatio="871" activeTab="6"/>
  </bookViews>
  <sheets>
    <sheet name="說明" sheetId="13" r:id="rId1"/>
    <sheet name="計畫類-(校外多人)" sheetId="1" r:id="rId2"/>
    <sheet name="鐘點費" sheetId="8" r:id="rId3"/>
    <sheet name="計畫類- (校內教職員及學生)" sheetId="2" r:id="rId4"/>
    <sheet name="T類(校務基金)-(校外多人)" sheetId="4" r:id="rId5"/>
    <sheet name="T類(校務基金)-(校外多人2)" sheetId="15" r:id="rId6"/>
    <sheet name="T類(校務基金)- (校內教職員及學生)" sheetId="3" r:id="rId7"/>
    <sheet name="鐘點費-校內" sheetId="16" r:id="rId8"/>
    <sheet name="工讀生(伙食、衛生組)" sheetId="11" r:id="rId9"/>
    <sheet name="工讀生(生輔組)" sheetId="10" r:id="rId10"/>
  </sheets>
  <calcPr calcId="162913"/>
  <customWorkbookViews>
    <customWorkbookView name="User - 個人檢視畫面" guid="{E37B61B0-95E9-4B44-B5F9-7DE5157E9675}" mergeInterval="0" personalView="1" maximized="1" windowWidth="1276" windowHeight="785" activeSheetId="1"/>
  </customWorkbookViews>
</workbook>
</file>

<file path=xl/calcChain.xml><?xml version="1.0" encoding="utf-8"?>
<calcChain xmlns="http://schemas.openxmlformats.org/spreadsheetml/2006/main">
  <c r="D19" i="16" l="1"/>
  <c r="K18" i="16"/>
  <c r="I18" i="16"/>
  <c r="J18" i="16" s="1"/>
  <c r="H18" i="16"/>
  <c r="H17" i="16"/>
  <c r="K17" i="16" s="1"/>
  <c r="K16" i="16"/>
  <c r="H16" i="16"/>
  <c r="K15" i="16"/>
  <c r="I15" i="16"/>
  <c r="J15" i="16" s="1"/>
  <c r="H15" i="16"/>
  <c r="H14" i="16"/>
  <c r="K14" i="16" s="1"/>
  <c r="K13" i="16"/>
  <c r="H13" i="16"/>
  <c r="K12" i="16"/>
  <c r="I12" i="16"/>
  <c r="J12" i="16" s="1"/>
  <c r="H12" i="16"/>
  <c r="H11" i="16"/>
  <c r="K11" i="16" s="1"/>
  <c r="K10" i="16"/>
  <c r="K19" i="16" s="1"/>
  <c r="H10" i="16"/>
  <c r="K9" i="16"/>
  <c r="I9" i="16"/>
  <c r="H9" i="16"/>
  <c r="L7" i="16"/>
  <c r="J10" i="16" l="1"/>
  <c r="J13" i="16"/>
  <c r="J16" i="16"/>
  <c r="J9" i="16"/>
  <c r="I11" i="16"/>
  <c r="I14" i="16"/>
  <c r="I17" i="16"/>
  <c r="J17" i="16" s="1"/>
  <c r="J11" i="16"/>
  <c r="J14" i="16"/>
  <c r="I10" i="16"/>
  <c r="I13" i="16"/>
  <c r="I19" i="16" s="1"/>
  <c r="I16" i="16"/>
  <c r="H19" i="16"/>
  <c r="L19" i="16" s="1"/>
  <c r="D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9" i="15"/>
  <c r="J19" i="16" l="1"/>
  <c r="H27" i="15"/>
  <c r="D28" i="15"/>
  <c r="F6" i="15"/>
  <c r="R13" i="11"/>
  <c r="Q13" i="11"/>
  <c r="P13" i="11"/>
  <c r="M13" i="11"/>
  <c r="U5" i="11" s="1"/>
  <c r="L13" i="11"/>
  <c r="S5" i="11" s="1"/>
  <c r="E13" i="11"/>
  <c r="K12" i="11"/>
  <c r="S12" i="11" s="1"/>
  <c r="K11" i="11"/>
  <c r="S11" i="11" s="1"/>
  <c r="S10" i="11"/>
  <c r="S13" i="11" s="1"/>
  <c r="K10" i="11"/>
  <c r="K13" i="11" s="1"/>
  <c r="U14" i="11" s="1"/>
  <c r="T7" i="11"/>
  <c r="D20" i="16" l="1"/>
  <c r="F4" i="16"/>
  <c r="N12" i="11"/>
  <c r="O12" i="11"/>
  <c r="N11" i="11"/>
  <c r="O11" i="11"/>
  <c r="N10" i="11"/>
  <c r="H8" i="10"/>
  <c r="L7" i="8"/>
  <c r="H15" i="8"/>
  <c r="K15" i="8" s="1"/>
  <c r="I15" i="8"/>
  <c r="J15" i="8"/>
  <c r="H16" i="8"/>
  <c r="I16" i="8"/>
  <c r="J16" i="8"/>
  <c r="K16" i="8"/>
  <c r="H17" i="8"/>
  <c r="I17" i="8" s="1"/>
  <c r="N13" i="11" l="1"/>
  <c r="O10" i="11"/>
  <c r="O13" i="11" s="1"/>
  <c r="K17" i="8"/>
  <c r="J17" i="8"/>
  <c r="I8" i="2"/>
  <c r="E14" i="11" l="1"/>
  <c r="G4" i="11"/>
  <c r="H24" i="2"/>
  <c r="I24" i="2"/>
  <c r="J24" i="2"/>
  <c r="K24" i="2"/>
  <c r="T5" i="4" l="1"/>
  <c r="S5" i="4" l="1"/>
  <c r="R19" i="1" l="1"/>
  <c r="L19" i="4"/>
  <c r="K19" i="4"/>
  <c r="J10" i="8"/>
  <c r="J11" i="8"/>
  <c r="J12" i="8"/>
  <c r="J13" i="8"/>
  <c r="J14" i="8"/>
  <c r="J18" i="8"/>
  <c r="I11" i="10" l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0" i="10"/>
  <c r="Q19" i="4"/>
  <c r="P19" i="4"/>
  <c r="J9" i="1" l="1"/>
  <c r="J10" i="1"/>
  <c r="M10" i="1" s="1"/>
  <c r="J18" i="1" l="1"/>
  <c r="J17" i="1"/>
  <c r="S17" i="1" l="1"/>
  <c r="M17" i="1"/>
  <c r="S18" i="1"/>
  <c r="M18" i="1"/>
  <c r="O18" i="1" s="1"/>
  <c r="O17" i="1"/>
  <c r="H9" i="8" l="1"/>
  <c r="H10" i="8"/>
  <c r="I10" i="8" s="1"/>
  <c r="H11" i="8"/>
  <c r="I11" i="8" s="1"/>
  <c r="H12" i="8"/>
  <c r="I12" i="8" s="1"/>
  <c r="H13" i="8"/>
  <c r="I13" i="8" s="1"/>
  <c r="K13" i="8"/>
  <c r="H14" i="8"/>
  <c r="I14" i="8" s="1"/>
  <c r="H18" i="8"/>
  <c r="I18" i="8" s="1"/>
  <c r="D19" i="8"/>
  <c r="I9" i="8" l="1"/>
  <c r="I19" i="8" s="1"/>
  <c r="K9" i="8"/>
  <c r="K19" i="8" s="1"/>
  <c r="H19" i="8"/>
  <c r="K14" i="8"/>
  <c r="K10" i="8"/>
  <c r="K18" i="8"/>
  <c r="K11" i="8"/>
  <c r="K12" i="8"/>
  <c r="J9" i="8" l="1"/>
  <c r="J19" i="8" s="1"/>
  <c r="F4" i="8" s="1"/>
  <c r="L19" i="8"/>
  <c r="D20" i="8" l="1"/>
  <c r="H10" i="3" l="1"/>
  <c r="S7" i="4"/>
  <c r="O19" i="4" l="1"/>
  <c r="M19" i="4"/>
  <c r="D19" i="4"/>
  <c r="J18" i="4"/>
  <c r="N18" i="4" s="1"/>
  <c r="J17" i="4"/>
  <c r="J16" i="4"/>
  <c r="J15" i="4"/>
  <c r="J14" i="4"/>
  <c r="J13" i="4"/>
  <c r="J12" i="4"/>
  <c r="J11" i="4"/>
  <c r="J10" i="4"/>
  <c r="J9" i="4"/>
  <c r="D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N19" i="1"/>
  <c r="P19" i="1"/>
  <c r="Q19" i="1"/>
  <c r="L19" i="1"/>
  <c r="U5" i="1" l="1"/>
  <c r="R12" i="4"/>
  <c r="N12" i="4"/>
  <c r="R11" i="4"/>
  <c r="N11" i="4"/>
  <c r="R16" i="4"/>
  <c r="N16" i="4"/>
  <c r="R17" i="4"/>
  <c r="N17" i="4"/>
  <c r="R14" i="4"/>
  <c r="N14" i="4"/>
  <c r="N10" i="4"/>
  <c r="R10" i="4"/>
  <c r="R13" i="4"/>
  <c r="N13" i="4"/>
  <c r="N9" i="4"/>
  <c r="R9" i="4"/>
  <c r="R15" i="4"/>
  <c r="N15" i="4"/>
  <c r="R18" i="4"/>
  <c r="J19" i="4"/>
  <c r="H28" i="3"/>
  <c r="H23" i="2"/>
  <c r="H25" i="2"/>
  <c r="R19" i="4" l="1"/>
  <c r="S19" i="4"/>
  <c r="N19" i="4"/>
  <c r="F4" i="4" s="1"/>
  <c r="K25" i="2"/>
  <c r="I25" i="2"/>
  <c r="J25" i="2" s="1"/>
  <c r="K23" i="2"/>
  <c r="I23" i="2"/>
  <c r="J23" i="2" s="1"/>
  <c r="D29" i="3"/>
  <c r="F7" i="3"/>
  <c r="D26" i="2"/>
  <c r="D19" i="1"/>
  <c r="D20" i="4" l="1"/>
  <c r="J13" i="1"/>
  <c r="M13" i="1" s="1"/>
  <c r="S13" i="1" l="1"/>
  <c r="O13" i="1"/>
  <c r="H22" i="2"/>
  <c r="I22" i="2" s="1"/>
  <c r="H21" i="2"/>
  <c r="I21" i="2" s="1"/>
  <c r="K21" i="2" l="1"/>
  <c r="J21" i="2"/>
  <c r="K22" i="2"/>
  <c r="J22" i="2"/>
  <c r="T7" i="1" l="1"/>
  <c r="J14" i="1" l="1"/>
  <c r="M14" i="1" s="1"/>
  <c r="J15" i="1"/>
  <c r="M15" i="1" s="1"/>
  <c r="J16" i="1"/>
  <c r="M16" i="1" s="1"/>
  <c r="S14" i="1" l="1"/>
  <c r="O14" i="1"/>
  <c r="S15" i="1"/>
  <c r="O16" i="1"/>
  <c r="S16" i="1"/>
  <c r="O15" i="1"/>
  <c r="H19" i="2" l="1"/>
  <c r="I19" i="2" s="1"/>
  <c r="H20" i="2"/>
  <c r="I20" i="2" s="1"/>
  <c r="K19" i="2" l="1"/>
  <c r="K20" i="2"/>
  <c r="J20" i="2"/>
  <c r="J19" i="2"/>
  <c r="S10" i="1" l="1"/>
  <c r="O10" i="1"/>
  <c r="H17" i="2" l="1"/>
  <c r="I17" i="2" s="1"/>
  <c r="K17" i="2" l="1"/>
  <c r="J17" i="2"/>
  <c r="J11" i="1" l="1"/>
  <c r="M11" i="1" s="1"/>
  <c r="J12" i="1"/>
  <c r="M12" i="1" s="1"/>
  <c r="S12" i="1" l="1"/>
  <c r="O12" i="1"/>
  <c r="S11" i="1"/>
  <c r="O11" i="1"/>
  <c r="S9" i="1"/>
  <c r="M9" i="1"/>
  <c r="J19" i="1"/>
  <c r="H18" i="2"/>
  <c r="I18" i="2" s="1"/>
  <c r="H12" i="2"/>
  <c r="I12" i="2" s="1"/>
  <c r="H13" i="2"/>
  <c r="I13" i="2" s="1"/>
  <c r="H14" i="2"/>
  <c r="I14" i="2" s="1"/>
  <c r="H15" i="2"/>
  <c r="I15" i="2" s="1"/>
  <c r="H16" i="2"/>
  <c r="I16" i="2" s="1"/>
  <c r="K19" i="1" l="1"/>
  <c r="T5" i="1" s="1"/>
  <c r="M19" i="1"/>
  <c r="S19" i="1"/>
  <c r="T19" i="1" s="1"/>
  <c r="O9" i="1"/>
  <c r="J12" i="2"/>
  <c r="J18" i="2"/>
  <c r="K18" i="2"/>
  <c r="K16" i="2"/>
  <c r="K15" i="2"/>
  <c r="K14" i="2"/>
  <c r="K13" i="2"/>
  <c r="K12" i="2"/>
  <c r="J16" i="2"/>
  <c r="J15" i="2"/>
  <c r="J14" i="2"/>
  <c r="J13" i="2"/>
  <c r="H11" i="2"/>
  <c r="I11" i="2" s="1"/>
  <c r="H10" i="2"/>
  <c r="I10" i="2" l="1"/>
  <c r="I26" i="2" s="1"/>
  <c r="H26" i="2"/>
  <c r="O19" i="1"/>
  <c r="F4" i="1" s="1"/>
  <c r="D20" i="1" s="1"/>
  <c r="J11" i="2"/>
  <c r="K10" i="2"/>
  <c r="K11" i="2"/>
  <c r="K26" i="2" l="1"/>
  <c r="L26" i="2" s="1"/>
  <c r="J10" i="2"/>
  <c r="J26" i="2" s="1"/>
  <c r="G5" i="2" s="1"/>
  <c r="D27" i="2" s="1"/>
  <c r="E26" i="10"/>
  <c r="I26" i="10"/>
  <c r="E27" i="10" l="1"/>
  <c r="G5" i="10"/>
</calcChain>
</file>

<file path=xl/comments1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8"/>
            <color indexed="81"/>
            <rFont val="細明體"/>
            <family val="3"/>
            <charset val="136"/>
          </rPr>
          <t>請據實詳填</t>
        </r>
      </text>
    </comment>
    <comment ref="M8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費率2.11%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細明體"/>
            <family val="3"/>
            <charset val="136"/>
          </rPr>
          <t>兼職所得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外聘講師</t>
        </r>
        <r>
          <rPr>
            <b/>
            <sz val="9"/>
            <color indexed="81"/>
            <rFont val="Tahoma"/>
            <family val="2"/>
          </rPr>
          <t>)
[</t>
        </r>
        <r>
          <rPr>
            <b/>
            <sz val="9"/>
            <color indexed="81"/>
            <rFont val="細明體"/>
            <family val="3"/>
            <charset val="136"/>
          </rPr>
          <t>非於本機關投保健保者]
單次給付達最低基本工資(110年</t>
        </r>
        <r>
          <rPr>
            <b/>
            <sz val="9"/>
            <color indexed="81"/>
            <rFont val="Tahoma"/>
            <family val="2"/>
          </rPr>
          <t>24,000</t>
        </r>
        <r>
          <rPr>
            <b/>
            <sz val="9"/>
            <color indexed="81"/>
            <rFont val="細明體"/>
            <family val="3"/>
            <charset val="136"/>
          </rPr>
          <t>元)者請代扣</t>
        </r>
        <r>
          <rPr>
            <b/>
            <sz val="9"/>
            <color indexed="81"/>
            <rFont val="Tahoma"/>
            <family val="2"/>
          </rPr>
          <t>2.11%</t>
        </r>
        <r>
          <rPr>
            <b/>
            <sz val="9"/>
            <color indexed="81"/>
            <rFont val="細明體"/>
            <family val="3"/>
            <charset val="136"/>
          </rPr>
          <t>個人補充保費。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請據實詳填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請據實詳填</t>
        </r>
      </text>
    </comment>
    <comment ref="L26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填表說明：
一、填入數量及單價，後項之數字會自動帶入公式。
二、保費身份填列請依右上角分類填入。
三、二代健保費率2.11%。
四、送出前請仔細詳核，請檢查有無公式跑掉或是欄位填錯等。
</t>
        </r>
      </text>
    </comment>
    <comment ref="B32" authorId="0" shapeId="0">
      <text>
        <r>
          <rPr>
            <b/>
            <sz val="9"/>
            <color indexed="81"/>
            <rFont val="細明體"/>
            <family val="3"/>
            <charset val="136"/>
          </rPr>
          <t>屬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、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、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、</t>
        </r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細明體"/>
            <family val="3"/>
            <charset val="136"/>
          </rPr>
          <t>之身份，不須扣個人負擔補充保費，惟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與</t>
        </r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細明體"/>
            <family val="3"/>
            <charset val="136"/>
          </rPr>
          <t>之身份需檢附相關證明。
另本校學生不需檢附相關證明。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8"/>
            <color indexed="81"/>
            <rFont val="細明體"/>
            <family val="3"/>
            <charset val="136"/>
          </rPr>
          <t>請據實詳填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細明體"/>
            <family val="3"/>
            <charset val="136"/>
          </rPr>
          <t>兼職所得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外聘講師</t>
        </r>
        <r>
          <rPr>
            <b/>
            <sz val="9"/>
            <color indexed="81"/>
            <rFont val="Tahoma"/>
            <family val="2"/>
          </rPr>
          <t>)
[</t>
        </r>
        <r>
          <rPr>
            <b/>
            <sz val="9"/>
            <color indexed="81"/>
            <rFont val="細明體"/>
            <family val="3"/>
            <charset val="136"/>
          </rPr>
          <t>非於本機關投保健保者</t>
        </r>
        <r>
          <rPr>
            <b/>
            <sz val="9"/>
            <color indexed="81"/>
            <rFont val="Tahoma"/>
            <family val="2"/>
          </rPr>
          <t xml:space="preserve">]
</t>
        </r>
        <r>
          <rPr>
            <b/>
            <sz val="9"/>
            <color indexed="81"/>
            <rFont val="細明體"/>
            <family val="3"/>
            <charset val="136"/>
          </rPr>
          <t>單次給付達最低基本工資</t>
        </r>
        <r>
          <rPr>
            <b/>
            <sz val="9"/>
            <color indexed="81"/>
            <rFont val="Tahoma"/>
            <family val="2"/>
          </rPr>
          <t>(110</t>
        </r>
        <r>
          <rPr>
            <b/>
            <sz val="9"/>
            <color indexed="81"/>
            <rFont val="細明體"/>
            <family val="3"/>
            <charset val="136"/>
          </rPr>
          <t>年</t>
        </r>
        <r>
          <rPr>
            <b/>
            <sz val="9"/>
            <color indexed="81"/>
            <rFont val="Tahoma"/>
            <family val="2"/>
          </rPr>
          <t>24,000</t>
        </r>
        <r>
          <rPr>
            <b/>
            <sz val="9"/>
            <color indexed="81"/>
            <rFont val="細明體"/>
            <family val="3"/>
            <charset val="136"/>
          </rPr>
          <t>元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細明體"/>
            <family val="3"/>
            <charset val="136"/>
          </rPr>
          <t>者請代扣</t>
        </r>
        <r>
          <rPr>
            <b/>
            <sz val="9"/>
            <color indexed="81"/>
            <rFont val="Tahoma"/>
            <family val="2"/>
          </rPr>
          <t>2.11%</t>
        </r>
        <r>
          <rPr>
            <b/>
            <sz val="9"/>
            <color indexed="81"/>
            <rFont val="細明體"/>
            <family val="3"/>
            <charset val="136"/>
          </rPr>
          <t>個人補充保費。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H6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請據實詳填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7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請據實詳填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填表說明：
一、填入數量及單價，後項之數字會自動帶入公式。
二、保費身份填列請依右上角分類填入。
三、送出前請仔細詳核，請檢查有無公式跑掉或是欄位填錯等。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I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請據實詳填</t>
        </r>
      </text>
    </comment>
    <comment ref="M8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校內教職員工匯款入帳者，可免簽名。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4" authorId="0" shapeId="0">
      <text>
        <r>
          <rPr>
            <b/>
            <sz val="8"/>
            <color indexed="81"/>
            <rFont val="細明體"/>
            <family val="3"/>
            <charset val="136"/>
          </rPr>
          <t>請據實詳填</t>
        </r>
      </text>
    </comment>
    <comment ref="J10" authorId="0" shapeId="0">
      <text>
        <r>
          <rPr>
            <b/>
            <sz val="9"/>
            <color indexed="81"/>
            <rFont val="細明體"/>
            <family val="3"/>
            <charset val="136"/>
          </rPr>
          <t>勞動部公告自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細明體"/>
            <family val="3"/>
            <charset val="136"/>
          </rPr>
          <t>年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月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日起，最低時薪為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元。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I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請據實詳填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填表說明：
一、填入數量及單價，後項之數字會自動帶入公式。
二、保費身份填列請依右上角分類填入。
三、送出前請仔細詳核，請檢查有無公式跑掉或是欄位填錯等。
</t>
        </r>
      </text>
    </comment>
  </commentList>
</comments>
</file>

<file path=xl/sharedStrings.xml><?xml version="1.0" encoding="utf-8"?>
<sst xmlns="http://schemas.openxmlformats.org/spreadsheetml/2006/main" count="342" uniqueCount="151">
  <si>
    <t>姓名</t>
    <phoneticPr fontId="5" type="noConversion"/>
  </si>
  <si>
    <t>身份證字號</t>
    <phoneticPr fontId="5" type="noConversion"/>
  </si>
  <si>
    <t>戶籍地址</t>
    <phoneticPr fontId="5" type="noConversion"/>
  </si>
  <si>
    <t>數量</t>
    <phoneticPr fontId="5" type="noConversion"/>
  </si>
  <si>
    <t>單價</t>
    <phoneticPr fontId="5" type="noConversion"/>
  </si>
  <si>
    <t>小計</t>
    <phoneticPr fontId="5" type="noConversion"/>
  </si>
  <si>
    <t>保費
身份</t>
    <phoneticPr fontId="5" type="noConversion"/>
  </si>
  <si>
    <t>時</t>
    <phoneticPr fontId="5" type="noConversion"/>
  </si>
  <si>
    <t>機關負擔
補充保費</t>
    <phoneticPr fontId="5" type="noConversion"/>
  </si>
  <si>
    <t>簽章</t>
    <phoneticPr fontId="5" type="noConversion"/>
  </si>
  <si>
    <t>備註</t>
    <phoneticPr fontId="5" type="noConversion"/>
  </si>
  <si>
    <t>應領
金額</t>
    <phoneticPr fontId="5" type="noConversion"/>
  </si>
  <si>
    <t>實領
金額</t>
    <phoneticPr fontId="5" type="noConversion"/>
  </si>
  <si>
    <t>銀行分行帳號</t>
    <phoneticPr fontId="5" type="noConversion"/>
  </si>
  <si>
    <t>國立臺東大學附屬體育高級中學印領清冊</t>
    <phoneticPr fontId="5" type="noConversion"/>
  </si>
  <si>
    <t>憑證編號</t>
    <phoneticPr fontId="5" type="noConversion"/>
  </si>
  <si>
    <t>預算科目</t>
    <phoneticPr fontId="5" type="noConversion"/>
  </si>
  <si>
    <t>金額</t>
    <phoneticPr fontId="5" type="noConversion"/>
  </si>
  <si>
    <t>總計</t>
    <phoneticPr fontId="5" type="noConversion"/>
  </si>
  <si>
    <t>保費身份別代碼：
1-校內教職員工                 
2-校外人士                 5-學生(無專職工作)
3-兼任教師(已加保)         6-學生(有專職工作) 
4-兼任教師(未加保)         9-特殊身份免繳者</t>
    <phoneticPr fontId="5" type="noConversion"/>
  </si>
  <si>
    <t>服務單位及職稱</t>
    <phoneticPr fontId="5" type="noConversion"/>
  </si>
  <si>
    <t>製表人</t>
    <phoneticPr fontId="5" type="noConversion"/>
  </si>
  <si>
    <t>單位主管</t>
    <phoneticPr fontId="5" type="noConversion"/>
  </si>
  <si>
    <t>出納組</t>
    <phoneticPr fontId="5" type="noConversion"/>
  </si>
  <si>
    <t>人事室</t>
    <phoneticPr fontId="5" type="noConversion"/>
  </si>
  <si>
    <t>主計室</t>
    <phoneticPr fontId="5" type="noConversion"/>
  </si>
  <si>
    <t>日期：</t>
  </si>
  <si>
    <t>單位</t>
    <phoneticPr fontId="5" type="noConversion"/>
  </si>
  <si>
    <t>數量</t>
    <phoneticPr fontId="5" type="noConversion"/>
  </si>
  <si>
    <t>應領金額</t>
    <phoneticPr fontId="5" type="noConversion"/>
  </si>
  <si>
    <t>實領金額</t>
    <phoneticPr fontId="5" type="noConversion"/>
  </si>
  <si>
    <t>服務單位
及職稱</t>
    <phoneticPr fontId="5" type="noConversion"/>
  </si>
  <si>
    <t>機關首長或
授權代簽人</t>
    <phoneticPr fontId="5" type="noConversion"/>
  </si>
  <si>
    <t>教師</t>
    <phoneticPr fontId="5" type="noConversion"/>
  </si>
  <si>
    <t>交通費</t>
    <phoneticPr fontId="5" type="noConversion"/>
  </si>
  <si>
    <t>單
位</t>
    <phoneticPr fontId="5" type="noConversion"/>
  </si>
  <si>
    <t>時</t>
    <phoneticPr fontId="5" type="noConversion"/>
  </si>
  <si>
    <t>約聘 教師</t>
    <phoneticPr fontId="5" type="noConversion"/>
  </si>
  <si>
    <t>0</t>
  </si>
  <si>
    <t>0</t>
    <phoneticPr fontId="5" type="noConversion"/>
  </si>
  <si>
    <t>計畫名稱/用途說明</t>
    <phoneticPr fontId="5" type="noConversion"/>
  </si>
  <si>
    <t>計畫名稱/用途說明</t>
    <phoneticPr fontId="5" type="noConversion"/>
  </si>
  <si>
    <t>國立臺東大學附屬體育高級中學印領清冊</t>
    <phoneticPr fontId="5" type="noConversion"/>
  </si>
  <si>
    <t>單位：新臺幣元</t>
    <phoneticPr fontId="32" type="noConversion"/>
  </si>
  <si>
    <t>單位主管</t>
    <phoneticPr fontId="5" type="noConversion"/>
  </si>
  <si>
    <t>出納組</t>
    <phoneticPr fontId="5" type="noConversion"/>
  </si>
  <si>
    <t>人事室</t>
    <phoneticPr fontId="5" type="noConversion"/>
  </si>
  <si>
    <t>機關首長或
授權代簽人</t>
    <phoneticPr fontId="5" type="noConversion"/>
  </si>
  <si>
    <t>保費身份別代碼：
1-校內教職員工 2-校外人士 3-兼任教師(已加保) 4-兼任教師(未加保) 5-學生(無專職工作) 6-學生(有專職工作)  9-特殊身份免繳者</t>
    <phoneticPr fontId="5" type="noConversion"/>
  </si>
  <si>
    <t>單位：新臺幣元</t>
    <phoneticPr fontId="5" type="noConversion"/>
  </si>
  <si>
    <t>財務管理</t>
    <phoneticPr fontId="5" type="noConversion"/>
  </si>
  <si>
    <t>姓名</t>
    <phoneticPr fontId="5" type="noConversion"/>
  </si>
  <si>
    <t>計畫名稱/用途說明</t>
    <phoneticPr fontId="5" type="noConversion"/>
  </si>
  <si>
    <t>國立臺東大學附屬體育高級中學印領清冊</t>
    <phoneticPr fontId="5" type="noConversion"/>
  </si>
  <si>
    <t>機關首長或職務代理人</t>
    <phoneticPr fontId="49" type="noConversion"/>
  </si>
  <si>
    <t>主計室</t>
    <phoneticPr fontId="49" type="noConversion"/>
  </si>
  <si>
    <t>人事室</t>
    <phoneticPr fontId="49" type="noConversion"/>
  </si>
  <si>
    <t>出納組</t>
    <phoneticPr fontId="49" type="noConversion"/>
  </si>
  <si>
    <t>單位主管</t>
    <phoneticPr fontId="49" type="noConversion"/>
  </si>
  <si>
    <t>製表人</t>
    <phoneticPr fontId="49" type="noConversion"/>
  </si>
  <si>
    <t>總計</t>
    <phoneticPr fontId="49" type="noConversion"/>
  </si>
  <si>
    <t>小計</t>
    <phoneticPr fontId="49" type="noConversion"/>
  </si>
  <si>
    <t>郵局薪資帳戶</t>
    <phoneticPr fontId="49" type="noConversion"/>
  </si>
  <si>
    <t>時</t>
    <phoneticPr fontId="49" type="noConversion"/>
  </si>
  <si>
    <t>教師</t>
    <phoneticPr fontId="49" type="noConversion"/>
  </si>
  <si>
    <t>實領金額</t>
    <phoneticPr fontId="49" type="noConversion"/>
  </si>
  <si>
    <t>機關負擔
補充保費</t>
    <phoneticPr fontId="49" type="noConversion"/>
  </si>
  <si>
    <t>應領金額</t>
    <phoneticPr fontId="49" type="noConversion"/>
  </si>
  <si>
    <t>單價</t>
    <phoneticPr fontId="49" type="noConversion"/>
  </si>
  <si>
    <t>數量</t>
    <phoneticPr fontId="49" type="noConversion"/>
  </si>
  <si>
    <t>單位</t>
    <phoneticPr fontId="49" type="noConversion"/>
  </si>
  <si>
    <t>保費
身份</t>
    <phoneticPr fontId="49" type="noConversion"/>
  </si>
  <si>
    <t>姓名</t>
    <phoneticPr fontId="49" type="noConversion"/>
  </si>
  <si>
    <t>服務單位
及職稱</t>
    <phoneticPr fontId="49" type="noConversion"/>
  </si>
  <si>
    <t>日期:</t>
    <phoneticPr fontId="49" type="noConversion"/>
  </si>
  <si>
    <t>保費身份別代碼：
1-校內教職員工                 
2-校外人士               5-學生(無專職工作)
3-兼任教師(已加保)       6-學生(有專職工作) 
4-兼任教師(未加保)       9-特殊身份免繳者</t>
    <phoneticPr fontId="49" type="noConversion"/>
  </si>
  <si>
    <t>用途說明/受領事由</t>
    <phoneticPr fontId="49" type="noConversion"/>
  </si>
  <si>
    <t>金額</t>
    <phoneticPr fontId="49" type="noConversion"/>
  </si>
  <si>
    <t>預算科目</t>
    <phoneticPr fontId="49" type="noConversion"/>
  </si>
  <si>
    <t>憑證編號</t>
    <phoneticPr fontId="49" type="noConversion"/>
  </si>
  <si>
    <t>國立臺東大學附屬體育高級中學印領清冊</t>
    <phoneticPr fontId="49" type="noConversion"/>
  </si>
  <si>
    <t>機關首長或
授權代簽人</t>
    <phoneticPr fontId="5" type="noConversion"/>
  </si>
  <si>
    <t>財產管理</t>
    <phoneticPr fontId="5" type="noConversion"/>
  </si>
  <si>
    <t>簽章</t>
    <phoneticPr fontId="32" type="noConversion"/>
  </si>
  <si>
    <t>銀行分行帳號</t>
    <phoneticPr fontId="5" type="noConversion"/>
  </si>
  <si>
    <t>支付109年12月份本校工讀生獎助學金</t>
    <phoneticPr fontId="32" type="noConversion"/>
  </si>
  <si>
    <t>0</t>
    <phoneticPr fontId="32" type="noConversion"/>
  </si>
  <si>
    <t>機關首長或授權代簽人</t>
    <phoneticPr fontId="5" type="noConversion"/>
  </si>
  <si>
    <t>班級</t>
    <phoneticPr fontId="5" type="noConversion"/>
  </si>
  <si>
    <t>座號</t>
    <phoneticPr fontId="32" type="noConversion"/>
  </si>
  <si>
    <t>單位</t>
    <phoneticPr fontId="5" type="noConversion"/>
  </si>
  <si>
    <t>數量</t>
    <phoneticPr fontId="5" type="noConversion"/>
  </si>
  <si>
    <t>0</t>
    <phoneticPr fontId="5" type="noConversion"/>
  </si>
  <si>
    <t>個人負擔</t>
    <phoneticPr fontId="32" type="noConversion"/>
  </si>
  <si>
    <t>勞退</t>
    <phoneticPr fontId="5" type="noConversion"/>
  </si>
  <si>
    <t>勞保</t>
    <phoneticPr fontId="5" type="noConversion"/>
  </si>
  <si>
    <t>單位負擔</t>
    <phoneticPr fontId="5" type="noConversion"/>
  </si>
  <si>
    <t>補充  保費</t>
    <phoneticPr fontId="5" type="noConversion"/>
  </si>
  <si>
    <t>補充  保費</t>
    <phoneticPr fontId="32" type="noConversion"/>
  </si>
  <si>
    <t>勞保合計</t>
  </si>
  <si>
    <t>勞退合計</t>
    <phoneticPr fontId="5" type="noConversion"/>
  </si>
  <si>
    <t>(單位+個人負擔)</t>
    <phoneticPr fontId="5" type="noConversion"/>
  </si>
  <si>
    <t>勞保</t>
    <phoneticPr fontId="5" type="noConversion"/>
  </si>
  <si>
    <t>單位負擔</t>
    <phoneticPr fontId="32" type="noConversion"/>
  </si>
  <si>
    <t>勞退</t>
    <phoneticPr fontId="5" type="noConversion"/>
  </si>
  <si>
    <t>補充保費</t>
    <phoneticPr fontId="32" type="noConversion"/>
  </si>
  <si>
    <t>單位負擔</t>
    <phoneticPr fontId="5" type="noConversion"/>
  </si>
  <si>
    <t>個人負擔</t>
    <phoneticPr fontId="5" type="noConversion"/>
  </si>
  <si>
    <t>(單位+個人負擔)</t>
    <phoneticPr fontId="5" type="noConversion"/>
  </si>
  <si>
    <r>
      <t>(</t>
    </r>
    <r>
      <rPr>
        <sz val="10"/>
        <color indexed="8"/>
        <rFont val="細明體"/>
        <family val="3"/>
        <charset val="136"/>
      </rPr>
      <t>單位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細明體"/>
        <family val="3"/>
        <charset val="136"/>
      </rPr>
      <t>個人負擔</t>
    </r>
    <r>
      <rPr>
        <sz val="10"/>
        <color indexed="8"/>
        <rFont val="Times New Roman"/>
        <family val="1"/>
      </rPr>
      <t>)</t>
    </r>
    <phoneticPr fontId="32" type="noConversion"/>
  </si>
  <si>
    <t>勞保</t>
    <phoneticPr fontId="5" type="noConversion"/>
  </si>
  <si>
    <t>勞退</t>
    <phoneticPr fontId="5" type="noConversion"/>
  </si>
  <si>
    <t>單位：新台幣元</t>
    <phoneticPr fontId="32" type="noConversion"/>
  </si>
  <si>
    <t>日期:</t>
    <phoneticPr fontId="32" type="noConversion"/>
  </si>
  <si>
    <t>機關首長或授權代簽人</t>
    <phoneticPr fontId="5" type="noConversion"/>
  </si>
  <si>
    <t>出納組</t>
    <phoneticPr fontId="32" type="noConversion"/>
  </si>
  <si>
    <t>財務管理</t>
    <phoneticPr fontId="5" type="noConversion"/>
  </si>
  <si>
    <t>國立臺東大學附屬體育高級中學印領清冊</t>
    <phoneticPr fontId="5" type="noConversion"/>
  </si>
  <si>
    <t>校務基金(T)</t>
    <phoneticPr fontId="32" type="noConversion"/>
  </si>
  <si>
    <t>計畫類(有補助二代健保)</t>
    <phoneticPr fontId="32" type="noConversion"/>
  </si>
  <si>
    <t>如:110E4301</t>
    <phoneticPr fontId="32" type="noConversion"/>
  </si>
  <si>
    <t>工</t>
    <phoneticPr fontId="32" type="noConversion"/>
  </si>
  <si>
    <t>讀</t>
    <phoneticPr fontId="32" type="noConversion"/>
  </si>
  <si>
    <t>生</t>
    <phoneticPr fontId="32" type="noConversion"/>
  </si>
  <si>
    <t>衛生組</t>
    <phoneticPr fontId="32" type="noConversion"/>
  </si>
  <si>
    <t>生輔組</t>
    <phoneticPr fontId="32" type="noConversion"/>
  </si>
  <si>
    <t>伙食團</t>
    <phoneticPr fontId="32" type="noConversion"/>
  </si>
  <si>
    <t>請依所需條件點選(已設置連結)</t>
    <phoneticPr fontId="32" type="noConversion"/>
  </si>
  <si>
    <t>提醒:</t>
    <phoneticPr fontId="32" type="noConversion"/>
  </si>
  <si>
    <t>2.請記得填入用途說明。</t>
    <phoneticPr fontId="32" type="noConversion"/>
  </si>
  <si>
    <t>3.請注意計畫有無補助二代健保。</t>
    <phoneticPr fontId="32" type="noConversion"/>
  </si>
  <si>
    <t>4.請檢附核定公文、實施計畫及經費概算表等相關資料。</t>
    <phoneticPr fontId="32" type="noConversion"/>
  </si>
  <si>
    <t>1.一人，請使用領據格式。</t>
    <phoneticPr fontId="32" type="noConversion"/>
  </si>
  <si>
    <t>6.請再次確認有無遺漏或錯誤再送出。</t>
    <phoneticPr fontId="32" type="noConversion"/>
  </si>
  <si>
    <t>單次給付達最低基本工資(110年24,000元)者請代扣2.11%個人補充保費。</t>
  </si>
  <si>
    <t>*兼職所得(外聘講師)[非於本機關投保健保者]</t>
    <phoneticPr fontId="32" type="noConversion"/>
  </si>
  <si>
    <t>校內(直式)</t>
    <phoneticPr fontId="32" type="noConversion"/>
  </si>
  <si>
    <t>*本室裝訂需要，清冊橫式統一預留左邊裝訂，直式預留上方裝訂。</t>
    <phoneticPr fontId="32" type="noConversion"/>
  </si>
  <si>
    <t>校外人士有勞保、勞退</t>
    <phoneticPr fontId="32" type="noConversion"/>
  </si>
  <si>
    <t>校內</t>
    <phoneticPr fontId="32" type="noConversion"/>
  </si>
  <si>
    <t>校外人士有勞保、勞退</t>
    <phoneticPr fontId="32" type="noConversion"/>
  </si>
  <si>
    <t>校外人士(講師鐘點費)</t>
  </si>
  <si>
    <t>校外人士(講師鐘點費)</t>
    <phoneticPr fontId="32" type="noConversion"/>
  </si>
  <si>
    <t>匯款帳號</t>
    <phoneticPr fontId="5" type="noConversion"/>
  </si>
  <si>
    <t>簽章</t>
    <phoneticPr fontId="32" type="noConversion"/>
  </si>
  <si>
    <t>匯款帳號</t>
    <phoneticPr fontId="49" type="noConversion"/>
  </si>
  <si>
    <t>校內(橫式)</t>
    <phoneticPr fontId="32" type="noConversion"/>
  </si>
  <si>
    <t>簽章</t>
    <phoneticPr fontId="49" type="noConversion"/>
  </si>
  <si>
    <r>
      <t>計畫類(</t>
    </r>
    <r>
      <rPr>
        <sz val="14"/>
        <color rgb="FFFF0000"/>
        <rFont val="標楷體"/>
        <family val="4"/>
        <charset val="136"/>
      </rPr>
      <t>無</t>
    </r>
    <r>
      <rPr>
        <sz val="14"/>
        <color theme="1"/>
        <rFont val="標楷體"/>
        <family val="4"/>
        <charset val="136"/>
      </rPr>
      <t>補助二代健保)</t>
    </r>
    <phoneticPr fontId="32" type="noConversion"/>
  </si>
  <si>
    <t>5.校內教職員工匯款入帳者，可免簽名。</t>
    <phoneticPr fontId="32" type="noConversion"/>
  </si>
  <si>
    <t>備註</t>
    <phoneticPr fontId="4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</si>
</sst>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[DBNum2][$-404]&quot;新&quot;&quot;臺&quot;&quot;幣&quot;General&quot;元&quot;&quot;整&quot;"/>
    <numFmt numFmtId="178" formatCode="_-&quot;NT$&quot;* #,##0_ ;_-&quot;NT$&quot;* \-#,##0\ ;_-&quot;NT$&quot;* &quot;-&quot;_ ;_-@_ "/>
    <numFmt numFmtId="179" formatCode="[$-404]e&quot;年&quot;m&quot;月&quot;d&quot;日&quot;;@"/>
    <numFmt numFmtId="180" formatCode="#,##0_ "/>
    <numFmt numFmtId="181" formatCode="[DBNum2]&quot;新&quot;&quot;臺&quot;&quot;幣&quot;General&quot;元&quot;&quot;整&quot;"/>
    <numFmt numFmtId="182" formatCode="#,##0_);[Red]\(#,##0\)"/>
    <numFmt numFmtId="183" formatCode="0_);[Red]\(0\)"/>
  </numFmts>
  <fonts count="76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9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7.5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4"/>
      <color indexed="8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20"/>
      <color indexed="8"/>
      <name val="Times New Roman"/>
      <family val="1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  <scheme val="minor"/>
    </font>
    <font>
      <sz val="10"/>
      <name val="標楷體"/>
      <family val="4"/>
      <charset val="136"/>
    </font>
    <font>
      <b/>
      <sz val="8"/>
      <color indexed="81"/>
      <name val="細明體"/>
      <family val="3"/>
      <charset val="136"/>
    </font>
    <font>
      <sz val="16"/>
      <color rgb="FFFF0000"/>
      <name val="標楷體"/>
      <family val="4"/>
      <charset val="136"/>
    </font>
    <font>
      <sz val="16"/>
      <color rgb="FFFF000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color indexed="81"/>
      <name val="Tahoma"/>
      <family val="2"/>
    </font>
    <font>
      <sz val="10"/>
      <color theme="1"/>
      <name val="標楷體"/>
      <family val="4"/>
      <charset val="136"/>
    </font>
    <font>
      <sz val="13.5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theme="1"/>
      <name val="標楷體"/>
      <family val="4"/>
      <charset val="136"/>
    </font>
    <font>
      <sz val="14"/>
      <color indexed="8"/>
      <name val="Times New Roman"/>
      <family val="1"/>
    </font>
    <font>
      <sz val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6"/>
      <name val="新細明體"/>
      <family val="1"/>
      <charset val="136"/>
    </font>
    <font>
      <sz val="16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0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sz val="20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8"/>
      <name val="標楷體"/>
      <family val="4"/>
      <charset val="136"/>
    </font>
    <font>
      <sz val="8"/>
      <color theme="1"/>
      <name val="標楷體"/>
      <family val="4"/>
      <charset val="136"/>
    </font>
    <font>
      <sz val="11"/>
      <color indexed="8"/>
      <name val="新細明體"/>
      <family val="1"/>
      <charset val="136"/>
      <scheme val="major"/>
    </font>
    <font>
      <sz val="8"/>
      <color theme="1"/>
      <name val="新細明體"/>
      <family val="2"/>
      <charset val="136"/>
      <scheme val="minor"/>
    </font>
    <font>
      <sz val="10"/>
      <color indexed="8"/>
      <name val="細明體"/>
      <family val="3"/>
      <charset val="136"/>
    </font>
    <font>
      <sz val="11"/>
      <color theme="4"/>
      <name val="標楷體"/>
      <family val="4"/>
      <charset val="136"/>
    </font>
    <font>
      <sz val="14"/>
      <color theme="1"/>
      <name val="Times New Roman"/>
      <family val="1"/>
    </font>
    <font>
      <sz val="14"/>
      <name val="新細明體"/>
      <family val="2"/>
      <charset val="136"/>
      <scheme val="minor"/>
    </font>
    <font>
      <sz val="16"/>
      <color theme="0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u/>
      <sz val="14"/>
      <color theme="10"/>
      <name val="標楷體"/>
      <family val="4"/>
      <charset val="136"/>
    </font>
    <font>
      <sz val="14"/>
      <color rgb="FF00B05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 diagonalUp="1">
      <left style="thick">
        <color auto="1"/>
      </left>
      <right/>
      <top/>
      <bottom/>
      <diagonal style="thick">
        <color auto="1"/>
      </diagonal>
    </border>
    <border diagonalDown="1">
      <left style="thick">
        <color auto="1"/>
      </left>
      <right/>
      <top/>
      <bottom/>
      <diagonal style="thick">
        <color auto="1"/>
      </diagonal>
    </border>
    <border diagonalDown="1">
      <left/>
      <right/>
      <top/>
      <bottom/>
      <diagonal style="thick">
        <color auto="1"/>
      </diagonal>
    </border>
    <border diagonalUp="1">
      <left/>
      <right/>
      <top/>
      <bottom/>
      <diagonal style="thick">
        <color auto="1"/>
      </diagonal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9" tint="0.59996337778862885"/>
      </left>
      <right style="medium">
        <color theme="9" tint="0.59996337778862885"/>
      </right>
      <top style="medium">
        <color theme="9" tint="0.59996337778862885"/>
      </top>
      <bottom/>
      <diagonal/>
    </border>
  </borders>
  <cellStyleXfs count="8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</cellStyleXfs>
  <cellXfs count="462">
    <xf numFmtId="0" fontId="0" fillId="0" borderId="0" xfId="0">
      <alignment vertical="center"/>
    </xf>
    <xf numFmtId="0" fontId="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14" fontId="6" fillId="0" borderId="0" xfId="0" applyNumberFormat="1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176" fontId="24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right"/>
    </xf>
    <xf numFmtId="0" fontId="6" fillId="0" borderId="0" xfId="0" applyFont="1" applyAlignment="1">
      <alignment vertical="top"/>
    </xf>
    <xf numFmtId="179" fontId="13" fillId="0" borderId="8" xfId="0" applyNumberFormat="1" applyFont="1" applyBorder="1" applyAlignment="1">
      <alignment vertical="center"/>
    </xf>
    <xf numFmtId="179" fontId="9" fillId="0" borderId="8" xfId="0" applyNumberFormat="1" applyFont="1" applyBorder="1" applyAlignment="1">
      <alignment horizontal="right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0" fillId="0" borderId="1" xfId="0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0" fontId="3" fillId="0" borderId="0" xfId="3">
      <alignment vertical="center"/>
    </xf>
    <xf numFmtId="0" fontId="44" fillId="0" borderId="0" xfId="3" applyFont="1">
      <alignment vertical="center"/>
    </xf>
    <xf numFmtId="176" fontId="45" fillId="0" borderId="0" xfId="4" applyNumberFormat="1" applyFont="1" applyBorder="1" applyAlignment="1">
      <alignment horizontal="center" vertical="center" wrapText="1"/>
    </xf>
    <xf numFmtId="0" fontId="37" fillId="0" borderId="0" xfId="3" applyFont="1" applyBorder="1" applyAlignment="1">
      <alignment horizontal="center" vertical="center" wrapText="1"/>
    </xf>
    <xf numFmtId="0" fontId="48" fillId="0" borderId="0" xfId="3" applyFont="1">
      <alignment vertical="center"/>
    </xf>
    <xf numFmtId="176" fontId="52" fillId="0" borderId="1" xfId="4" applyNumberFormat="1" applyFont="1" applyBorder="1" applyAlignment="1">
      <alignment horizontal="center" vertical="center" wrapText="1"/>
    </xf>
    <xf numFmtId="0" fontId="40" fillId="0" borderId="1" xfId="3" applyFont="1" applyBorder="1" applyAlignment="1">
      <alignment horizontal="center" vertical="center" wrapText="1"/>
    </xf>
    <xf numFmtId="176" fontId="52" fillId="2" borderId="1" xfId="4" applyNumberFormat="1" applyFont="1" applyFill="1" applyBorder="1" applyAlignment="1">
      <alignment horizontal="center" vertical="center" wrapText="1"/>
    </xf>
    <xf numFmtId="0" fontId="3" fillId="0" borderId="0" xfId="3" applyFill="1">
      <alignment vertical="center"/>
    </xf>
    <xf numFmtId="0" fontId="48" fillId="0" borderId="0" xfId="3" applyFont="1" applyFill="1">
      <alignment vertical="center"/>
    </xf>
    <xf numFmtId="176" fontId="52" fillId="0" borderId="1" xfId="4" applyNumberFormat="1" applyFont="1" applyFill="1" applyBorder="1" applyAlignment="1">
      <alignment horizontal="center" vertical="center" wrapText="1"/>
    </xf>
    <xf numFmtId="0" fontId="40" fillId="2" borderId="1" xfId="3" applyFont="1" applyFill="1" applyBorder="1" applyAlignment="1">
      <alignment horizontal="center" vertical="center" wrapText="1"/>
    </xf>
    <xf numFmtId="0" fontId="46" fillId="0" borderId="0" xfId="3" applyFont="1" applyBorder="1" applyAlignment="1">
      <alignment horizontal="right" vertical="center"/>
    </xf>
    <xf numFmtId="0" fontId="48" fillId="0" borderId="0" xfId="3" applyFont="1" applyBorder="1">
      <alignment vertical="center"/>
    </xf>
    <xf numFmtId="0" fontId="3" fillId="0" borderId="0" xfId="3" applyAlignment="1">
      <alignment vertical="center"/>
    </xf>
    <xf numFmtId="0" fontId="3" fillId="0" borderId="0" xfId="3" applyAlignment="1">
      <alignment horizontal="center" vertical="center"/>
    </xf>
    <xf numFmtId="0" fontId="55" fillId="0" borderId="0" xfId="3" applyFont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6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80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180" fontId="24" fillId="0" borderId="1" xfId="1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76" fontId="15" fillId="0" borderId="1" xfId="1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76" fontId="52" fillId="2" borderId="1" xfId="4" applyNumberFormat="1" applyFont="1" applyFill="1" applyBorder="1" applyAlignment="1" applyProtection="1">
      <alignment horizontal="center" vertical="center" wrapText="1"/>
      <protection locked="0"/>
    </xf>
    <xf numFmtId="176" fontId="52" fillId="0" borderId="1" xfId="4" applyNumberFormat="1" applyFont="1" applyBorder="1" applyAlignment="1" applyProtection="1">
      <alignment horizontal="center" vertical="center" wrapText="1"/>
      <protection locked="0"/>
    </xf>
    <xf numFmtId="176" fontId="52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 shrinkToFit="1"/>
      <protection locked="0"/>
    </xf>
    <xf numFmtId="0" fontId="36" fillId="0" borderId="1" xfId="0" applyFont="1" applyBorder="1" applyAlignment="1" applyProtection="1">
      <alignment horizontal="center" vertical="center" wrapText="1" shrinkToFit="1"/>
      <protection locked="0"/>
    </xf>
    <xf numFmtId="0" fontId="63" fillId="0" borderId="1" xfId="0" applyFont="1" applyBorder="1" applyAlignment="1" applyProtection="1">
      <alignment horizontal="center" vertical="center" wrapText="1" shrinkToFit="1"/>
      <protection locked="0"/>
    </xf>
    <xf numFmtId="0" fontId="36" fillId="0" borderId="1" xfId="0" applyFont="1" applyBorder="1" applyAlignment="1" applyProtection="1">
      <alignment horizontal="left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180" fontId="15" fillId="0" borderId="1" xfId="1" applyNumberFormat="1" applyFont="1" applyBorder="1" applyAlignment="1" applyProtection="1">
      <alignment horizontal="center" vertical="center" wrapText="1"/>
      <protection locked="0"/>
    </xf>
    <xf numFmtId="0" fontId="40" fillId="0" borderId="1" xfId="3" applyFont="1" applyBorder="1" applyAlignment="1" applyProtection="1">
      <alignment horizontal="center" vertical="center" wrapText="1" shrinkToFit="1"/>
      <protection locked="0"/>
    </xf>
    <xf numFmtId="0" fontId="40" fillId="0" borderId="1" xfId="3" applyFont="1" applyFill="1" applyBorder="1" applyAlignment="1" applyProtection="1">
      <alignment horizontal="center" vertical="center" wrapText="1" shrinkToFit="1"/>
      <protection locked="0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3" applyBorder="1">
      <alignment vertical="center"/>
    </xf>
    <xf numFmtId="0" fontId="36" fillId="0" borderId="7" xfId="0" applyFont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6" fillId="0" borderId="8" xfId="0" applyFont="1" applyBorder="1">
      <alignment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right" vertical="center"/>
    </xf>
    <xf numFmtId="179" fontId="11" fillId="0" borderId="8" xfId="0" applyNumberFormat="1" applyFont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vertical="center" wrapText="1"/>
    </xf>
    <xf numFmtId="180" fontId="24" fillId="0" borderId="5" xfId="1" applyNumberFormat="1" applyFont="1" applyBorder="1" applyAlignment="1" applyProtection="1">
      <alignment horizontal="center" vertical="center" wrapText="1"/>
      <protection locked="0"/>
    </xf>
    <xf numFmtId="180" fontId="24" fillId="0" borderId="5" xfId="1" applyNumberFormat="1" applyFont="1" applyBorder="1" applyAlignment="1" applyProtection="1">
      <alignment horizontal="right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2" fillId="2" borderId="2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0" fillId="4" borderId="24" xfId="5" applyFont="1" applyFill="1" applyBorder="1" applyAlignment="1">
      <alignment horizontal="center" vertical="center"/>
    </xf>
    <xf numFmtId="0" fontId="40" fillId="4" borderId="25" xfId="5" applyFont="1" applyFill="1" applyBorder="1" applyAlignment="1">
      <alignment horizontal="center" vertical="center"/>
    </xf>
    <xf numFmtId="176" fontId="40" fillId="5" borderId="19" xfId="5" applyNumberFormat="1" applyFont="1" applyFill="1" applyBorder="1" applyAlignment="1">
      <alignment vertical="center"/>
    </xf>
    <xf numFmtId="176" fontId="40" fillId="5" borderId="21" xfId="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6" fontId="40" fillId="5" borderId="30" xfId="5" applyNumberFormat="1" applyFont="1" applyFill="1" applyBorder="1" applyAlignment="1">
      <alignment vertical="center"/>
    </xf>
    <xf numFmtId="180" fontId="40" fillId="5" borderId="31" xfId="5" applyNumberFormat="1" applyFont="1" applyFill="1" applyBorder="1" applyAlignment="1">
      <alignment vertical="center"/>
    </xf>
    <xf numFmtId="0" fontId="40" fillId="4" borderId="28" xfId="5" applyFont="1" applyFill="1" applyBorder="1" applyAlignment="1">
      <alignment horizontal="center" vertical="center"/>
    </xf>
    <xf numFmtId="0" fontId="40" fillId="4" borderId="29" xfId="5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180" fontId="40" fillId="5" borderId="21" xfId="5" applyNumberFormat="1" applyFont="1" applyFill="1" applyBorder="1" applyAlignment="1">
      <alignment vertical="center"/>
    </xf>
    <xf numFmtId="0" fontId="6" fillId="0" borderId="6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24" fillId="0" borderId="1" xfId="1" applyNumberFormat="1" applyFont="1" applyBorder="1" applyAlignment="1" applyProtection="1">
      <alignment horizontal="center" vertical="center" wrapText="1"/>
      <protection hidden="1"/>
    </xf>
    <xf numFmtId="176" fontId="24" fillId="0" borderId="5" xfId="1" applyNumberFormat="1" applyFont="1" applyBorder="1" applyAlignment="1" applyProtection="1">
      <alignment horizontal="center" vertical="center" wrapText="1"/>
      <protection hidden="1"/>
    </xf>
    <xf numFmtId="41" fontId="24" fillId="0" borderId="1" xfId="1" applyNumberFormat="1" applyFont="1" applyBorder="1" applyAlignment="1" applyProtection="1">
      <alignment horizontal="center" vertical="center" wrapText="1"/>
      <protection hidden="1"/>
    </xf>
    <xf numFmtId="176" fontId="15" fillId="0" borderId="1" xfId="1" applyNumberFormat="1" applyFont="1" applyBorder="1" applyAlignment="1" applyProtection="1">
      <alignment horizontal="center" vertical="center" wrapText="1"/>
    </xf>
    <xf numFmtId="176" fontId="61" fillId="0" borderId="1" xfId="1" applyNumberFormat="1" applyFont="1" applyBorder="1" applyAlignment="1" applyProtection="1">
      <alignment horizontal="right" wrapText="1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40" fillId="0" borderId="1" xfId="3" applyFont="1" applyBorder="1" applyAlignment="1" applyProtection="1">
      <alignment horizontal="center" vertical="center" wrapText="1"/>
      <protection locked="0"/>
    </xf>
    <xf numFmtId="0" fontId="40" fillId="0" borderId="1" xfId="3" applyFont="1" applyFill="1" applyBorder="1" applyAlignment="1" applyProtection="1">
      <alignment horizontal="center" vertical="center" wrapText="1"/>
      <protection locked="0"/>
    </xf>
    <xf numFmtId="179" fontId="53" fillId="0" borderId="2" xfId="3" applyNumberFormat="1" applyFont="1" applyBorder="1" applyAlignment="1">
      <alignment horizontal="left" vertical="center"/>
    </xf>
    <xf numFmtId="0" fontId="66" fillId="0" borderId="1" xfId="0" applyFont="1" applyBorder="1" applyAlignment="1">
      <alignment horizontal="center" vertical="center" wrapText="1"/>
    </xf>
    <xf numFmtId="179" fontId="12" fillId="0" borderId="2" xfId="0" applyNumberFormat="1" applyFont="1" applyBorder="1" applyAlignment="1" applyProtection="1">
      <alignment vertical="center"/>
      <protection locked="0"/>
    </xf>
    <xf numFmtId="179" fontId="12" fillId="0" borderId="2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7" xfId="3" applyFont="1" applyFill="1" applyBorder="1" applyAlignment="1" applyProtection="1">
      <alignment horizontal="center" vertical="center" wrapText="1"/>
      <protection locked="0"/>
    </xf>
    <xf numFmtId="176" fontId="67" fillId="0" borderId="1" xfId="4" applyNumberFormat="1" applyFont="1" applyFill="1" applyBorder="1" applyAlignment="1">
      <alignment horizontal="center" vertical="center" wrapText="1"/>
    </xf>
    <xf numFmtId="0" fontId="1" fillId="0" borderId="9" xfId="3" applyFont="1" applyFill="1" applyBorder="1" applyAlignment="1" applyProtection="1">
      <alignment vertical="center"/>
      <protection locked="0"/>
    </xf>
    <xf numFmtId="180" fontId="67" fillId="0" borderId="1" xfId="4" applyNumberFormat="1" applyFont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180" fontId="8" fillId="2" borderId="1" xfId="1" applyNumberFormat="1" applyFont="1" applyFill="1" applyBorder="1" applyAlignment="1">
      <alignment horizontal="center" vertical="center" wrapText="1"/>
    </xf>
    <xf numFmtId="180" fontId="51" fillId="2" borderId="1" xfId="1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176" fontId="40" fillId="0" borderId="1" xfId="1" applyNumberFormat="1" applyFont="1" applyBorder="1" applyAlignment="1">
      <alignment horizontal="center" vertical="center" wrapText="1"/>
    </xf>
    <xf numFmtId="180" fontId="40" fillId="0" borderId="5" xfId="1" applyNumberFormat="1" applyFont="1" applyBorder="1" applyAlignment="1" applyProtection="1">
      <alignment horizontal="center" vertical="center" wrapText="1"/>
      <protection locked="0"/>
    </xf>
    <xf numFmtId="180" fontId="40" fillId="2" borderId="5" xfId="1" applyNumberFormat="1" applyFont="1" applyFill="1" applyBorder="1" applyAlignment="1" applyProtection="1">
      <alignment horizontal="center" vertical="center" wrapText="1"/>
      <protection locked="0"/>
    </xf>
    <xf numFmtId="180" fontId="40" fillId="0" borderId="5" xfId="1" applyNumberFormat="1" applyFont="1" applyBorder="1" applyAlignment="1">
      <alignment horizontal="center" vertical="center" wrapText="1"/>
    </xf>
    <xf numFmtId="0" fontId="40" fillId="0" borderId="5" xfId="1" applyNumberFormat="1" applyFont="1" applyBorder="1" applyAlignment="1" applyProtection="1">
      <alignment horizontal="center" vertical="center" wrapText="1"/>
      <protection locked="0" hidden="1"/>
    </xf>
    <xf numFmtId="0" fontId="40" fillId="0" borderId="1" xfId="0" applyFont="1" applyBorder="1" applyAlignment="1" applyProtection="1">
      <alignment horizontal="center" vertical="center" wrapText="1"/>
      <protection locked="0"/>
    </xf>
    <xf numFmtId="176" fontId="40" fillId="0" borderId="1" xfId="1" applyNumberFormat="1" applyFont="1" applyBorder="1" applyAlignment="1" applyProtection="1">
      <alignment horizontal="center" vertical="center" wrapText="1"/>
      <protection locked="0"/>
    </xf>
    <xf numFmtId="176" fontId="12" fillId="0" borderId="1" xfId="1" applyNumberFormat="1" applyFont="1" applyBorder="1" applyAlignment="1" applyProtection="1">
      <alignment horizontal="center" vertical="center" wrapText="1"/>
      <protection locked="0"/>
    </xf>
    <xf numFmtId="0" fontId="70" fillId="0" borderId="1" xfId="0" applyFont="1" applyBorder="1" applyAlignment="1" applyProtection="1">
      <alignment horizontal="left" vertical="center" wrapText="1" shrinkToFit="1"/>
      <protection locked="0"/>
    </xf>
    <xf numFmtId="0" fontId="40" fillId="0" borderId="1" xfId="0" applyFont="1" applyBorder="1" applyAlignment="1" applyProtection="1">
      <alignment horizontal="left" vertical="center" wrapText="1" shrinkToFit="1"/>
      <protection locked="0"/>
    </xf>
    <xf numFmtId="179" fontId="13" fillId="0" borderId="8" xfId="0" applyNumberFormat="1" applyFont="1" applyBorder="1" applyAlignment="1">
      <alignment horizontal="right" vertical="center" wrapText="1"/>
    </xf>
    <xf numFmtId="179" fontId="12" fillId="0" borderId="8" xfId="0" applyNumberFormat="1" applyFont="1" applyBorder="1" applyAlignment="1">
      <alignment vertical="center" wrapText="1"/>
    </xf>
    <xf numFmtId="179" fontId="12" fillId="0" borderId="8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horizontal="right"/>
    </xf>
    <xf numFmtId="176" fontId="38" fillId="0" borderId="1" xfId="1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4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40" fillId="0" borderId="1" xfId="3" applyFont="1" applyBorder="1" applyAlignment="1">
      <alignment horizontal="center" vertical="center" wrapText="1"/>
    </xf>
    <xf numFmtId="0" fontId="40" fillId="0" borderId="1" xfId="3" applyFont="1" applyBorder="1" applyAlignment="1" applyProtection="1">
      <alignment horizontal="center" vertical="center" wrapText="1"/>
      <protection locked="0"/>
    </xf>
    <xf numFmtId="0" fontId="40" fillId="0" borderId="1" xfId="3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0" fontId="73" fillId="0" borderId="0" xfId="0" applyFont="1" applyBorder="1">
      <alignment vertical="center"/>
    </xf>
    <xf numFmtId="0" fontId="46" fillId="0" borderId="0" xfId="0" applyFont="1" applyBorder="1">
      <alignment vertical="center"/>
    </xf>
    <xf numFmtId="0" fontId="46" fillId="0" borderId="39" xfId="0" applyFont="1" applyBorder="1">
      <alignment vertical="center"/>
    </xf>
    <xf numFmtId="0" fontId="46" fillId="0" borderId="40" xfId="0" applyFont="1" applyBorder="1">
      <alignment vertical="center"/>
    </xf>
    <xf numFmtId="0" fontId="46" fillId="0" borderId="41" xfId="0" applyFont="1" applyBorder="1">
      <alignment vertical="center"/>
    </xf>
    <xf numFmtId="0" fontId="74" fillId="0" borderId="0" xfId="7" applyFont="1">
      <alignment vertical="center"/>
    </xf>
    <xf numFmtId="0" fontId="46" fillId="0" borderId="42" xfId="0" applyFont="1" applyBorder="1">
      <alignment vertical="center"/>
    </xf>
    <xf numFmtId="0" fontId="46" fillId="0" borderId="43" xfId="0" applyFont="1" applyBorder="1">
      <alignment vertical="center"/>
    </xf>
    <xf numFmtId="0" fontId="46" fillId="0" borderId="37" xfId="0" applyFont="1" applyBorder="1">
      <alignment vertical="center"/>
    </xf>
    <xf numFmtId="0" fontId="46" fillId="0" borderId="32" xfId="0" applyFont="1" applyBorder="1">
      <alignment vertical="center"/>
    </xf>
    <xf numFmtId="0" fontId="46" fillId="0" borderId="36" xfId="0" applyFont="1" applyBorder="1">
      <alignment vertical="center"/>
    </xf>
    <xf numFmtId="0" fontId="46" fillId="0" borderId="33" xfId="0" applyFont="1" applyBorder="1">
      <alignment vertical="center"/>
    </xf>
    <xf numFmtId="0" fontId="46" fillId="0" borderId="44" xfId="0" applyFont="1" applyBorder="1">
      <alignment vertical="center"/>
    </xf>
    <xf numFmtId="0" fontId="46" fillId="0" borderId="45" xfId="0" applyFont="1" applyBorder="1">
      <alignment vertical="center"/>
    </xf>
    <xf numFmtId="0" fontId="46" fillId="0" borderId="46" xfId="0" applyFont="1" applyBorder="1">
      <alignment vertical="center"/>
    </xf>
    <xf numFmtId="0" fontId="74" fillId="6" borderId="47" xfId="7" applyFont="1" applyFill="1" applyBorder="1">
      <alignment vertical="center"/>
    </xf>
    <xf numFmtId="0" fontId="46" fillId="0" borderId="35" xfId="0" applyFont="1" applyBorder="1">
      <alignment vertical="center"/>
    </xf>
    <xf numFmtId="0" fontId="74" fillId="6" borderId="48" xfId="7" applyFont="1" applyFill="1" applyBorder="1">
      <alignment vertical="center"/>
    </xf>
    <xf numFmtId="0" fontId="46" fillId="0" borderId="34" xfId="0" applyFont="1" applyBorder="1">
      <alignment vertical="center"/>
    </xf>
    <xf numFmtId="0" fontId="74" fillId="7" borderId="49" xfId="7" applyFont="1" applyFill="1" applyBorder="1">
      <alignment vertical="center"/>
    </xf>
    <xf numFmtId="0" fontId="75" fillId="0" borderId="0" xfId="0" applyFont="1">
      <alignment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39" fillId="0" borderId="1" xfId="0" applyFont="1" applyBorder="1" applyAlignment="1" applyProtection="1">
      <alignment horizontal="right" wrapText="1"/>
      <protection hidden="1"/>
    </xf>
    <xf numFmtId="0" fontId="27" fillId="0" borderId="1" xfId="0" applyFont="1" applyBorder="1" applyAlignment="1" applyProtection="1">
      <alignment horizontal="right" wrapText="1"/>
      <protection hidden="1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78" fontId="19" fillId="0" borderId="3" xfId="0" applyNumberFormat="1" applyFont="1" applyBorder="1" applyAlignment="1" applyProtection="1">
      <alignment horizontal="center" vertical="center" shrinkToFit="1"/>
    </xf>
    <xf numFmtId="178" fontId="19" fillId="0" borderId="4" xfId="0" applyNumberFormat="1" applyFont="1" applyBorder="1" applyAlignment="1" applyProtection="1">
      <alignment horizontal="center" vertical="center" shrinkToFit="1"/>
    </xf>
    <xf numFmtId="178" fontId="19" fillId="0" borderId="5" xfId="0" applyNumberFormat="1" applyFont="1" applyBorder="1" applyAlignment="1" applyProtection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76" fontId="26" fillId="0" borderId="1" xfId="1" applyNumberFormat="1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0" fillId="0" borderId="22" xfId="5" applyFont="1" applyBorder="1" applyAlignment="1">
      <alignment horizontal="center" vertical="center"/>
    </xf>
    <xf numFmtId="0" fontId="40" fillId="0" borderId="23" xfId="5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30" fillId="0" borderId="1" xfId="0" applyNumberFormat="1" applyFont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46" fillId="0" borderId="7" xfId="3" applyFont="1" applyBorder="1" applyAlignment="1">
      <alignment horizontal="center" vertical="center" wrapText="1"/>
    </xf>
    <xf numFmtId="0" fontId="46" fillId="0" borderId="8" xfId="3" applyFont="1" applyBorder="1" applyAlignment="1">
      <alignment horizontal="center" vertical="center" wrapText="1"/>
    </xf>
    <xf numFmtId="0" fontId="46" fillId="0" borderId="9" xfId="3" applyFont="1" applyBorder="1" applyAlignment="1">
      <alignment horizontal="center" vertical="center" wrapText="1"/>
    </xf>
    <xf numFmtId="0" fontId="3" fillId="0" borderId="7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0" fontId="56" fillId="0" borderId="12" xfId="3" applyFont="1" applyBorder="1" applyAlignment="1">
      <alignment horizontal="center" vertical="center"/>
    </xf>
    <xf numFmtId="0" fontId="56" fillId="0" borderId="6" xfId="3" applyFont="1" applyBorder="1" applyAlignment="1">
      <alignment horizontal="center" vertical="center"/>
    </xf>
    <xf numFmtId="0" fontId="56" fillId="0" borderId="11" xfId="3" applyFont="1" applyBorder="1" applyAlignment="1">
      <alignment horizontal="center" vertical="center"/>
    </xf>
    <xf numFmtId="0" fontId="56" fillId="0" borderId="14" xfId="3" applyFont="1" applyBorder="1" applyAlignment="1">
      <alignment horizontal="center" vertical="center"/>
    </xf>
    <xf numFmtId="0" fontId="56" fillId="0" borderId="2" xfId="3" applyFont="1" applyBorder="1" applyAlignment="1">
      <alignment horizontal="center" vertical="center"/>
    </xf>
    <xf numFmtId="0" fontId="56" fillId="0" borderId="15" xfId="3" applyFont="1" applyBorder="1" applyAlignment="1">
      <alignment horizontal="center" vertical="center"/>
    </xf>
    <xf numFmtId="0" fontId="46" fillId="0" borderId="7" xfId="3" applyFont="1" applyBorder="1" applyAlignment="1">
      <alignment horizontal="center" vertical="center"/>
    </xf>
    <xf numFmtId="0" fontId="46" fillId="0" borderId="8" xfId="3" applyFont="1" applyBorder="1" applyAlignment="1">
      <alignment horizontal="center" vertical="center"/>
    </xf>
    <xf numFmtId="0" fontId="46" fillId="0" borderId="9" xfId="3" applyFont="1" applyBorder="1" applyAlignment="1">
      <alignment horizontal="center" vertical="center"/>
    </xf>
    <xf numFmtId="0" fontId="3" fillId="0" borderId="12" xfId="3" applyBorder="1" applyAlignment="1" applyProtection="1">
      <alignment horizontal="center" vertical="center"/>
      <protection locked="0"/>
    </xf>
    <xf numFmtId="0" fontId="3" fillId="0" borderId="6" xfId="3" applyBorder="1" applyAlignment="1" applyProtection="1">
      <alignment horizontal="center" vertical="center"/>
      <protection locked="0"/>
    </xf>
    <xf numFmtId="0" fontId="3" fillId="0" borderId="11" xfId="3" applyBorder="1" applyAlignment="1" applyProtection="1">
      <alignment horizontal="center" vertical="center"/>
      <protection locked="0"/>
    </xf>
    <xf numFmtId="0" fontId="3" fillId="0" borderId="13" xfId="3" applyBorder="1" applyAlignment="1" applyProtection="1">
      <alignment horizontal="center" vertical="center"/>
      <protection locked="0"/>
    </xf>
    <xf numFmtId="0" fontId="3" fillId="0" borderId="0" xfId="3" applyBorder="1" applyAlignment="1" applyProtection="1">
      <alignment horizontal="center" vertical="center"/>
      <protection locked="0"/>
    </xf>
    <xf numFmtId="0" fontId="3" fillId="0" borderId="10" xfId="3" applyBorder="1" applyAlignment="1" applyProtection="1">
      <alignment horizontal="center" vertical="center"/>
      <protection locked="0"/>
    </xf>
    <xf numFmtId="0" fontId="3" fillId="0" borderId="14" xfId="3" applyBorder="1" applyAlignment="1" applyProtection="1">
      <alignment horizontal="center" vertical="center"/>
      <protection locked="0"/>
    </xf>
    <xf numFmtId="0" fontId="3" fillId="0" borderId="2" xfId="3" applyBorder="1" applyAlignment="1" applyProtection="1">
      <alignment horizontal="center" vertical="center"/>
      <protection locked="0"/>
    </xf>
    <xf numFmtId="0" fontId="3" fillId="0" borderId="15" xfId="3" applyBorder="1" applyAlignment="1" applyProtection="1">
      <alignment horizontal="center" vertical="center"/>
      <protection locked="0"/>
    </xf>
    <xf numFmtId="0" fontId="51" fillId="0" borderId="7" xfId="3" applyFont="1" applyBorder="1" applyAlignment="1">
      <alignment horizontal="center" vertical="center" wrapText="1"/>
    </xf>
    <xf numFmtId="0" fontId="51" fillId="0" borderId="8" xfId="3" applyFont="1" applyBorder="1" applyAlignment="1">
      <alignment horizontal="center" vertical="center" wrapText="1"/>
    </xf>
    <xf numFmtId="0" fontId="51" fillId="0" borderId="9" xfId="3" applyFont="1" applyBorder="1" applyAlignment="1">
      <alignment horizontal="center" vertical="center" wrapText="1"/>
    </xf>
    <xf numFmtId="0" fontId="3" fillId="0" borderId="8" xfId="3" applyBorder="1" applyAlignment="1">
      <alignment horizontal="center" vertical="center" wrapText="1"/>
    </xf>
    <xf numFmtId="0" fontId="3" fillId="0" borderId="9" xfId="3" applyBorder="1" applyAlignment="1">
      <alignment horizontal="center" vertical="center" wrapText="1"/>
    </xf>
    <xf numFmtId="176" fontId="46" fillId="0" borderId="7" xfId="4" applyNumberFormat="1" applyFont="1" applyBorder="1" applyAlignment="1">
      <alignment horizontal="center" vertical="center" wrapText="1"/>
    </xf>
    <xf numFmtId="0" fontId="48" fillId="0" borderId="1" xfId="3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40" fillId="0" borderId="1" xfId="3" applyFont="1" applyBorder="1" applyAlignment="1">
      <alignment horizontal="center" vertical="center" wrapText="1"/>
    </xf>
    <xf numFmtId="0" fontId="40" fillId="0" borderId="1" xfId="3" applyFont="1" applyBorder="1" applyAlignment="1" applyProtection="1">
      <alignment horizontal="center" vertical="center" wrapText="1"/>
      <protection locked="0"/>
    </xf>
    <xf numFmtId="0" fontId="1" fillId="0" borderId="1" xfId="3" applyFont="1" applyBorder="1" applyAlignment="1" applyProtection="1">
      <alignment vertical="center"/>
      <protection locked="0"/>
    </xf>
    <xf numFmtId="0" fontId="40" fillId="0" borderId="1" xfId="3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vertical="center"/>
      <protection locked="0"/>
    </xf>
    <xf numFmtId="176" fontId="46" fillId="0" borderId="1" xfId="4" applyNumberFormat="1" applyFont="1" applyBorder="1" applyAlignment="1">
      <alignment horizontal="center" vertical="center" wrapText="1"/>
    </xf>
    <xf numFmtId="0" fontId="46" fillId="0" borderId="1" xfId="3" applyFont="1" applyBorder="1" applyAlignment="1">
      <alignment horizontal="center" vertical="center" wrapText="1"/>
    </xf>
    <xf numFmtId="176" fontId="68" fillId="0" borderId="7" xfId="3" applyNumberFormat="1" applyFont="1" applyBorder="1" applyAlignment="1">
      <alignment horizontal="center" vertical="center" wrapText="1"/>
    </xf>
    <xf numFmtId="0" fontId="68" fillId="0" borderId="8" xfId="3" applyFont="1" applyBorder="1" applyAlignment="1">
      <alignment horizontal="center" vertical="center" wrapText="1"/>
    </xf>
    <xf numFmtId="0" fontId="68" fillId="0" borderId="9" xfId="3" applyFont="1" applyBorder="1" applyAlignment="1">
      <alignment horizontal="center" vertical="center" wrapText="1"/>
    </xf>
    <xf numFmtId="0" fontId="47" fillId="0" borderId="1" xfId="3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6" fillId="0" borderId="14" xfId="3" applyFont="1" applyBorder="1" applyAlignment="1">
      <alignment horizontal="center" vertical="center"/>
    </xf>
    <xf numFmtId="0" fontId="46" fillId="0" borderId="15" xfId="3" applyFont="1" applyBorder="1" applyAlignment="1">
      <alignment horizontal="center" vertical="center"/>
    </xf>
    <xf numFmtId="0" fontId="48" fillId="0" borderId="1" xfId="3" applyFont="1" applyBorder="1" applyAlignment="1" applyProtection="1">
      <alignment vertical="center"/>
      <protection locked="0"/>
    </xf>
    <xf numFmtId="0" fontId="40" fillId="0" borderId="12" xfId="3" applyFont="1" applyBorder="1" applyAlignment="1" applyProtection="1">
      <alignment vertical="center" wrapText="1"/>
      <protection locked="0"/>
    </xf>
    <xf numFmtId="0" fontId="3" fillId="0" borderId="6" xfId="3" applyFont="1" applyBorder="1" applyAlignment="1" applyProtection="1">
      <alignment vertical="center" wrapText="1"/>
      <protection locked="0"/>
    </xf>
    <xf numFmtId="0" fontId="3" fillId="0" borderId="11" xfId="3" applyFont="1" applyBorder="1" applyAlignment="1" applyProtection="1">
      <alignment vertical="center" wrapText="1"/>
      <protection locked="0"/>
    </xf>
    <xf numFmtId="0" fontId="3" fillId="0" borderId="13" xfId="3" applyFont="1" applyBorder="1" applyAlignment="1" applyProtection="1">
      <alignment vertical="center" wrapText="1"/>
      <protection locked="0"/>
    </xf>
    <xf numFmtId="0" fontId="3" fillId="0" borderId="0" xfId="3" applyFont="1" applyBorder="1" applyAlignment="1" applyProtection="1">
      <alignment vertical="center" wrapText="1"/>
      <protection locked="0"/>
    </xf>
    <xf numFmtId="0" fontId="3" fillId="0" borderId="10" xfId="3" applyFont="1" applyBorder="1" applyAlignment="1" applyProtection="1">
      <alignment vertical="center" wrapText="1"/>
      <protection locked="0"/>
    </xf>
    <xf numFmtId="0" fontId="3" fillId="0" borderId="14" xfId="3" applyFont="1" applyBorder="1" applyAlignment="1" applyProtection="1">
      <alignment vertical="center" wrapText="1"/>
      <protection locked="0"/>
    </xf>
    <xf numFmtId="0" fontId="3" fillId="0" borderId="2" xfId="3" applyFont="1" applyBorder="1" applyAlignment="1" applyProtection="1">
      <alignment vertical="center" wrapText="1"/>
      <protection locked="0"/>
    </xf>
    <xf numFmtId="0" fontId="3" fillId="0" borderId="15" xfId="3" applyFont="1" applyBorder="1" applyAlignment="1" applyProtection="1">
      <alignment vertical="center" wrapText="1"/>
      <protection locked="0"/>
    </xf>
    <xf numFmtId="0" fontId="40" fillId="0" borderId="8" xfId="3" applyFont="1" applyBorder="1" applyAlignment="1">
      <alignment horizontal="right" vertical="center"/>
    </xf>
    <xf numFmtId="0" fontId="40" fillId="0" borderId="9" xfId="3" applyFont="1" applyBorder="1" applyAlignment="1">
      <alignment horizontal="right" vertical="center"/>
    </xf>
    <xf numFmtId="0" fontId="3" fillId="0" borderId="1" xfId="3" applyBorder="1" applyAlignment="1" applyProtection="1">
      <alignment vertical="center"/>
      <protection locked="0"/>
    </xf>
    <xf numFmtId="0" fontId="3" fillId="0" borderId="2" xfId="3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178" fontId="54" fillId="2" borderId="12" xfId="3" applyNumberFormat="1" applyFont="1" applyFill="1" applyBorder="1" applyAlignment="1" applyProtection="1">
      <alignment horizontal="center" vertical="center"/>
    </xf>
    <xf numFmtId="0" fontId="54" fillId="2" borderId="6" xfId="3" applyFont="1" applyFill="1" applyBorder="1" applyAlignment="1">
      <alignment vertical="center"/>
    </xf>
    <xf numFmtId="0" fontId="54" fillId="2" borderId="13" xfId="3" applyFont="1" applyFill="1" applyBorder="1" applyAlignment="1">
      <alignment vertical="center"/>
    </xf>
    <xf numFmtId="0" fontId="54" fillId="2" borderId="0" xfId="3" applyFont="1" applyFill="1" applyBorder="1" applyAlignment="1">
      <alignment vertical="center"/>
    </xf>
    <xf numFmtId="0" fontId="54" fillId="2" borderId="14" xfId="3" applyFont="1" applyFill="1" applyBorder="1" applyAlignment="1">
      <alignment vertical="center"/>
    </xf>
    <xf numFmtId="0" fontId="54" fillId="2" borderId="2" xfId="3" applyFont="1" applyFill="1" applyBorder="1" applyAlignment="1">
      <alignment vertical="center"/>
    </xf>
    <xf numFmtId="0" fontId="34" fillId="0" borderId="5" xfId="3" applyFont="1" applyBorder="1" applyAlignment="1">
      <alignment vertical="center" wrapText="1"/>
    </xf>
    <xf numFmtId="0" fontId="3" fillId="0" borderId="5" xfId="3" applyBorder="1" applyAlignment="1">
      <alignment vertical="center"/>
    </xf>
    <xf numFmtId="0" fontId="3" fillId="0" borderId="1" xfId="3" applyBorder="1" applyAlignment="1">
      <alignment vertical="center"/>
    </xf>
    <xf numFmtId="176" fontId="62" fillId="0" borderId="7" xfId="4" applyNumberFormat="1" applyFont="1" applyBorder="1" applyAlignment="1">
      <alignment horizontal="right" wrapText="1"/>
    </xf>
    <xf numFmtId="0" fontId="64" fillId="0" borderId="8" xfId="3" applyFont="1" applyBorder="1" applyAlignment="1">
      <alignment horizontal="right" wrapText="1"/>
    </xf>
    <xf numFmtId="0" fontId="64" fillId="0" borderId="9" xfId="3" applyFont="1" applyBorder="1" applyAlignment="1">
      <alignment horizontal="right" wrapText="1"/>
    </xf>
    <xf numFmtId="181" fontId="51" fillId="2" borderId="1" xfId="3" applyNumberFormat="1" applyFont="1" applyFill="1" applyBorder="1" applyAlignment="1">
      <alignment horizontal="left" vertical="center" wrapText="1"/>
    </xf>
    <xf numFmtId="0" fontId="50" fillId="2" borderId="1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6" fontId="35" fillId="0" borderId="7" xfId="1" applyNumberFormat="1" applyFont="1" applyBorder="1" applyAlignment="1">
      <alignment horizontal="center" vertical="center" wrapText="1"/>
    </xf>
    <xf numFmtId="176" fontId="35" fillId="0" borderId="8" xfId="1" applyNumberFormat="1" applyFont="1" applyBorder="1" applyAlignment="1">
      <alignment horizontal="center" vertical="center" wrapText="1"/>
    </xf>
    <xf numFmtId="176" fontId="35" fillId="0" borderId="9" xfId="1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6" fontId="13" fillId="0" borderId="7" xfId="1" applyNumberFormat="1" applyFont="1" applyBorder="1" applyAlignment="1">
      <alignment horizontal="center" vertical="center" wrapText="1"/>
    </xf>
    <xf numFmtId="176" fontId="13" fillId="0" borderId="8" xfId="1" applyNumberFormat="1" applyFont="1" applyBorder="1" applyAlignment="1">
      <alignment horizontal="center" vertical="center" wrapText="1"/>
    </xf>
    <xf numFmtId="176" fontId="13" fillId="0" borderId="9" xfId="1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7" fontId="30" fillId="0" borderId="1" xfId="0" applyNumberFormat="1" applyFont="1" applyBorder="1" applyAlignment="1" applyProtection="1">
      <alignment horizontal="left" vertical="center" wrapText="1"/>
    </xf>
    <xf numFmtId="176" fontId="25" fillId="0" borderId="1" xfId="0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178" fontId="38" fillId="0" borderId="1" xfId="0" applyNumberFormat="1" applyFont="1" applyBorder="1" applyAlignment="1" applyProtection="1">
      <alignment horizontal="center" vertical="center"/>
    </xf>
    <xf numFmtId="179" fontId="13" fillId="0" borderId="8" xfId="0" applyNumberFormat="1" applyFont="1" applyBorder="1" applyAlignment="1" applyProtection="1">
      <alignment horizontal="center" vertical="center" wrapText="1"/>
      <protection locked="0"/>
    </xf>
    <xf numFmtId="0" fontId="37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76" fontId="24" fillId="0" borderId="26" xfId="1" applyNumberFormat="1" applyFont="1" applyBorder="1" applyAlignment="1">
      <alignment horizontal="center" vertical="center" wrapText="1"/>
    </xf>
    <xf numFmtId="176" fontId="24" fillId="0" borderId="27" xfId="1" applyNumberFormat="1" applyFont="1" applyBorder="1" applyAlignment="1">
      <alignment horizontal="center" vertical="center" wrapText="1"/>
    </xf>
    <xf numFmtId="177" fontId="30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32" fillId="0" borderId="1" xfId="0" applyFont="1" applyBorder="1" applyAlignment="1">
      <alignment horizontal="right" wrapText="1"/>
    </xf>
    <xf numFmtId="0" fontId="0" fillId="0" borderId="8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78" fontId="19" fillId="0" borderId="3" xfId="0" applyNumberFormat="1" applyFont="1" applyBorder="1" applyAlignment="1" applyProtection="1">
      <alignment horizontal="center" vertical="center"/>
    </xf>
    <xf numFmtId="178" fontId="19" fillId="0" borderId="4" xfId="0" applyNumberFormat="1" applyFont="1" applyBorder="1" applyAlignment="1" applyProtection="1">
      <alignment horizontal="center" vertical="center"/>
    </xf>
    <xf numFmtId="178" fontId="19" fillId="0" borderId="5" xfId="0" applyNumberFormat="1" applyFont="1" applyBorder="1" applyAlignment="1" applyProtection="1">
      <alignment horizontal="center" vertical="center"/>
    </xf>
    <xf numFmtId="176" fontId="26" fillId="0" borderId="1" xfId="1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76" fontId="12" fillId="0" borderId="7" xfId="1" applyNumberFormat="1" applyFont="1" applyBorder="1" applyAlignment="1">
      <alignment horizontal="center" vertical="center" wrapText="1"/>
    </xf>
    <xf numFmtId="176" fontId="12" fillId="0" borderId="8" xfId="1" applyNumberFormat="1" applyFont="1" applyBorder="1" applyAlignment="1">
      <alignment horizontal="center" vertical="center" wrapText="1"/>
    </xf>
    <xf numFmtId="176" fontId="12" fillId="0" borderId="9" xfId="1" applyNumberFormat="1" applyFont="1" applyBorder="1" applyAlignment="1">
      <alignment horizontal="center" vertical="center" wrapText="1"/>
    </xf>
    <xf numFmtId="182" fontId="25" fillId="0" borderId="1" xfId="0" applyNumberFormat="1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40" fillId="0" borderId="16" xfId="5" applyFont="1" applyBorder="1" applyAlignment="1">
      <alignment horizontal="center" vertical="center"/>
    </xf>
    <xf numFmtId="0" fontId="40" fillId="0" borderId="17" xfId="5" applyFont="1" applyBorder="1" applyAlignment="1">
      <alignment horizontal="center" vertical="center"/>
    </xf>
    <xf numFmtId="0" fontId="40" fillId="0" borderId="18" xfId="5" applyFont="1" applyBorder="1" applyAlignment="1">
      <alignment horizontal="center" vertical="center"/>
    </xf>
    <xf numFmtId="0" fontId="60" fillId="0" borderId="7" xfId="0" applyFont="1" applyBorder="1" applyAlignment="1" applyProtection="1">
      <alignment horizontal="center" vertical="center"/>
      <protection locked="0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58" fillId="0" borderId="3" xfId="0" applyNumberFormat="1" applyFont="1" applyBorder="1" applyAlignment="1" applyProtection="1">
      <alignment horizontal="center" vertical="center"/>
    </xf>
    <xf numFmtId="178" fontId="58" fillId="0" borderId="4" xfId="0" applyNumberFormat="1" applyFont="1" applyBorder="1" applyAlignment="1" applyProtection="1">
      <alignment horizontal="center" vertical="center"/>
    </xf>
    <xf numFmtId="178" fontId="58" fillId="0" borderId="5" xfId="0" applyNumberFormat="1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40" fillId="4" borderId="24" xfId="5" applyFont="1" applyFill="1" applyBorder="1" applyAlignment="1">
      <alignment horizontal="center" vertical="center"/>
    </xf>
    <xf numFmtId="0" fontId="40" fillId="4" borderId="1" xfId="5" applyFont="1" applyFill="1" applyBorder="1" applyAlignment="1">
      <alignment horizontal="center" vertical="center"/>
    </xf>
    <xf numFmtId="0" fontId="40" fillId="5" borderId="19" xfId="5" applyFont="1" applyFill="1" applyBorder="1" applyAlignment="1">
      <alignment horizontal="center" vertical="center"/>
    </xf>
    <xf numFmtId="0" fontId="40" fillId="5" borderId="20" xfId="5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76" fontId="28" fillId="0" borderId="1" xfId="1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77" fontId="43" fillId="2" borderId="7" xfId="0" applyNumberFormat="1" applyFont="1" applyFill="1" applyBorder="1" applyAlignment="1">
      <alignment horizontal="left" vertical="center" wrapText="1"/>
    </xf>
    <xf numFmtId="177" fontId="43" fillId="2" borderId="8" xfId="0" applyNumberFormat="1" applyFont="1" applyFill="1" applyBorder="1" applyAlignment="1">
      <alignment horizontal="left" vertical="center" wrapText="1"/>
    </xf>
    <xf numFmtId="177" fontId="43" fillId="2" borderId="9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77" fontId="43" fillId="0" borderId="1" xfId="0" applyNumberFormat="1" applyFont="1" applyBorder="1" applyAlignment="1" applyProtection="1">
      <alignment horizontal="left" vertical="center" wrapText="1"/>
    </xf>
    <xf numFmtId="0" fontId="42" fillId="0" borderId="1" xfId="0" applyFont="1" applyBorder="1" applyAlignment="1" applyProtection="1">
      <alignment horizontal="left" vertical="center" wrapText="1"/>
    </xf>
    <xf numFmtId="178" fontId="38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9" fontId="13" fillId="0" borderId="8" xfId="0" applyNumberFormat="1" applyFont="1" applyBorder="1" applyAlignment="1">
      <alignment horizontal="left" vertical="center" wrapText="1"/>
    </xf>
    <xf numFmtId="183" fontId="25" fillId="0" borderId="1" xfId="0" applyNumberFormat="1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</cellXfs>
  <cellStyles count="8">
    <cellStyle name="一般" xfId="0" builtinId="0"/>
    <cellStyle name="一般 2" xfId="2"/>
    <cellStyle name="一般 3" xfId="3"/>
    <cellStyle name="一般 4" xfId="5"/>
    <cellStyle name="千分位" xfId="1" builtinId="3"/>
    <cellStyle name="千分位 2" xfId="4"/>
    <cellStyle name="千分位 3" xfId="6"/>
    <cellStyle name="超連結" xfId="7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50800</xdr:rowOff>
    </xdr:from>
    <xdr:to>
      <xdr:col>3</xdr:col>
      <xdr:colOff>692150</xdr:colOff>
      <xdr:row>2</xdr:row>
      <xdr:rowOff>241300</xdr:rowOff>
    </xdr:to>
    <xdr:sp macro="" textlink="">
      <xdr:nvSpPr>
        <xdr:cNvPr id="2" name="向下箭號 1"/>
        <xdr:cNvSpPr/>
      </xdr:nvSpPr>
      <xdr:spPr>
        <a:xfrm>
          <a:off x="2559050" y="266700"/>
          <a:ext cx="520700" cy="50800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6" sqref="I6"/>
    </sheetView>
  </sheetViews>
  <sheetFormatPr defaultRowHeight="19.5"/>
  <cols>
    <col min="1" max="1" width="5.1796875" style="167" customWidth="1"/>
    <col min="2" max="2" width="29.453125" style="167" customWidth="1"/>
    <col min="3" max="3" width="4.26953125" style="167" customWidth="1"/>
    <col min="4" max="4" width="30.90625" style="167" customWidth="1"/>
    <col min="5" max="16384" width="8.7265625" style="167"/>
  </cols>
  <sheetData>
    <row r="1" spans="1:12">
      <c r="A1" s="178"/>
      <c r="D1" s="167" t="s">
        <v>127</v>
      </c>
    </row>
    <row r="2" spans="1:12" ht="20" thickBot="1">
      <c r="F2" s="179" t="s">
        <v>128</v>
      </c>
      <c r="G2" s="180"/>
      <c r="H2" s="180"/>
      <c r="I2" s="180"/>
      <c r="J2" s="180"/>
      <c r="K2" s="180"/>
      <c r="L2" s="180"/>
    </row>
    <row r="3" spans="1:12" ht="20" thickTop="1">
      <c r="F3" s="181" t="s">
        <v>132</v>
      </c>
      <c r="G3" s="182"/>
      <c r="H3" s="182"/>
      <c r="I3" s="182"/>
      <c r="J3" s="182"/>
      <c r="K3" s="182"/>
      <c r="L3" s="183"/>
    </row>
    <row r="4" spans="1:12" ht="20" thickBot="1">
      <c r="D4" s="184" t="s">
        <v>138</v>
      </c>
      <c r="F4" s="185" t="s">
        <v>129</v>
      </c>
      <c r="G4" s="180"/>
      <c r="H4" s="180"/>
      <c r="I4" s="180"/>
      <c r="J4" s="180"/>
      <c r="K4" s="180"/>
      <c r="L4" s="186"/>
    </row>
    <row r="5" spans="1:12" ht="20" thickTop="1">
      <c r="B5" s="187" t="s">
        <v>118</v>
      </c>
      <c r="C5" s="188"/>
      <c r="D5" s="184" t="s">
        <v>141</v>
      </c>
      <c r="F5" s="185" t="s">
        <v>130</v>
      </c>
      <c r="G5" s="180"/>
      <c r="H5" s="180"/>
      <c r="I5" s="180"/>
      <c r="J5" s="180"/>
      <c r="K5" s="180"/>
      <c r="L5" s="186"/>
    </row>
    <row r="6" spans="1:12" ht="20" thickBot="1">
      <c r="B6" s="189" t="s">
        <v>148</v>
      </c>
      <c r="C6" s="190"/>
      <c r="F6" s="185" t="s">
        <v>131</v>
      </c>
      <c r="G6" s="180"/>
      <c r="H6" s="180"/>
      <c r="I6" s="180"/>
      <c r="J6" s="180"/>
      <c r="K6" s="180"/>
      <c r="L6" s="186"/>
    </row>
    <row r="7" spans="1:12" ht="20" thickTop="1">
      <c r="D7" s="184" t="s">
        <v>139</v>
      </c>
      <c r="F7" s="185" t="s">
        <v>149</v>
      </c>
      <c r="G7" s="180"/>
      <c r="H7" s="180"/>
      <c r="I7" s="180"/>
      <c r="J7" s="180"/>
      <c r="K7" s="180"/>
      <c r="L7" s="186"/>
    </row>
    <row r="8" spans="1:12" ht="20" thickBot="1">
      <c r="F8" s="191" t="s">
        <v>133</v>
      </c>
      <c r="G8" s="192"/>
      <c r="H8" s="192"/>
      <c r="I8" s="192"/>
      <c r="J8" s="192"/>
      <c r="K8" s="192"/>
      <c r="L8" s="193"/>
    </row>
    <row r="9" spans="1:12" ht="20.5" thickTop="1" thickBot="1"/>
    <row r="10" spans="1:12" ht="20" thickBot="1">
      <c r="C10" s="180"/>
      <c r="D10" s="194" t="s">
        <v>140</v>
      </c>
    </row>
    <row r="11" spans="1:12" ht="17.5" customHeight="1" thickTop="1" thickBot="1">
      <c r="B11" s="187" t="s">
        <v>119</v>
      </c>
      <c r="C11" s="195"/>
      <c r="D11" s="196" t="s">
        <v>142</v>
      </c>
      <c r="F11" s="203" t="s">
        <v>135</v>
      </c>
      <c r="G11" s="203"/>
      <c r="H11" s="203"/>
      <c r="I11" s="203"/>
      <c r="J11" s="203"/>
      <c r="K11" s="203"/>
    </row>
    <row r="12" spans="1:12" ht="20" thickBot="1">
      <c r="B12" s="189" t="s">
        <v>120</v>
      </c>
      <c r="C12" s="197"/>
      <c r="D12" s="198" t="s">
        <v>136</v>
      </c>
      <c r="F12" s="199" t="s">
        <v>134</v>
      </c>
      <c r="G12" s="199"/>
      <c r="H12" s="199"/>
      <c r="I12" s="199"/>
      <c r="J12" s="199"/>
      <c r="K12" s="199"/>
    </row>
    <row r="13" spans="1:12" ht="20" thickTop="1">
      <c r="D13" s="198" t="s">
        <v>146</v>
      </c>
    </row>
    <row r="14" spans="1:12" ht="20" thickBot="1">
      <c r="F14" s="167" t="s">
        <v>137</v>
      </c>
    </row>
    <row r="15" spans="1:12" ht="20" thickTop="1">
      <c r="C15" s="200" t="s">
        <v>121</v>
      </c>
      <c r="D15" s="184" t="s">
        <v>126</v>
      </c>
    </row>
    <row r="16" spans="1:12">
      <c r="C16" s="201" t="s">
        <v>122</v>
      </c>
      <c r="D16" s="184" t="s">
        <v>124</v>
      </c>
    </row>
    <row r="17" spans="3:4" ht="20" thickBot="1">
      <c r="C17" s="202" t="s">
        <v>123</v>
      </c>
      <c r="D17" s="184" t="s">
        <v>125</v>
      </c>
    </row>
    <row r="18" spans="3:4" ht="20" thickTop="1"/>
  </sheetData>
  <mergeCells count="1">
    <mergeCell ref="F11:K11"/>
  </mergeCells>
  <phoneticPr fontId="32" type="noConversion"/>
  <hyperlinks>
    <hyperlink ref="D4" location="'T類(校務基金)-(校外多人)'!A1" display="校外"/>
    <hyperlink ref="D7" location="'T類(校務基金)- (校內教職員及學生)'!A1" display="校內"/>
    <hyperlink ref="D10" location="'計畫類-(校外多人)'!A1" display="校外"/>
    <hyperlink ref="D12" location="'計畫類- (校內教職員及學生)'!A1" display="校內"/>
    <hyperlink ref="D15" location="'工讀生(伙食、衛生組)'!A1" display="伙食團"/>
    <hyperlink ref="D16" location="'工讀生(伙食、衛生組)'!A1" display="衛生組"/>
    <hyperlink ref="D17" location="'工讀生(生輔組)'!A1" display="生輔組"/>
    <hyperlink ref="D11" location="鐘點費!A1" display="校外人士(講師鐘點費)"/>
    <hyperlink ref="D5" location="'T類(校務基金)-(校外多人2)'!A1" display="校外人士(講師鐘點費)"/>
    <hyperlink ref="D13" location="'鐘點費-校內'!A1" display="校內(橫式)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topLeftCell="A13" zoomScaleNormal="100" workbookViewId="0">
      <selection activeCell="A15" sqref="A15"/>
    </sheetView>
  </sheetViews>
  <sheetFormatPr defaultRowHeight="17"/>
  <cols>
    <col min="1" max="1" width="4.453125" customWidth="1"/>
    <col min="2" max="2" width="10.453125" customWidth="1"/>
    <col min="3" max="3" width="4.453125" customWidth="1"/>
    <col min="4" max="4" width="12.36328125" customWidth="1"/>
    <col min="5" max="5" width="5.90625" customWidth="1"/>
    <col min="6" max="6" width="5" customWidth="1"/>
    <col min="7" max="7" width="7.81640625" customWidth="1"/>
    <col min="8" max="8" width="8.453125" customWidth="1"/>
    <col min="9" max="9" width="12.1796875" customWidth="1"/>
    <col min="10" max="10" width="6.08984375" customWidth="1"/>
    <col min="11" max="11" width="1.7265625" customWidth="1"/>
    <col min="12" max="12" width="4.08984375" hidden="1" customWidth="1"/>
    <col min="13" max="13" width="8.1796875" customWidth="1"/>
    <col min="14" max="14" width="6.90625" customWidth="1"/>
    <col min="15" max="15" width="14.36328125" customWidth="1"/>
    <col min="16" max="16" width="6.453125" customWidth="1"/>
    <col min="17" max="17" width="10.36328125" customWidth="1"/>
  </cols>
  <sheetData>
    <row r="1" spans="1:17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ht="15.65" customHeight="1">
      <c r="B2" s="354" t="s">
        <v>53</v>
      </c>
      <c r="C2" s="354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63"/>
      <c r="O2" s="63"/>
      <c r="P2" s="63"/>
      <c r="Q2" s="63"/>
    </row>
    <row r="3" spans="1:17" ht="15.65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65"/>
      <c r="O3" s="65"/>
      <c r="P3" s="65"/>
      <c r="Q3" s="65"/>
    </row>
    <row r="4" spans="1:17" ht="19.5" customHeight="1">
      <c r="A4" s="359" t="s">
        <v>15</v>
      </c>
      <c r="B4" s="360"/>
      <c r="C4" s="360"/>
      <c r="D4" s="361"/>
      <c r="E4" s="359" t="s">
        <v>16</v>
      </c>
      <c r="F4" s="361"/>
      <c r="G4" s="365" t="s">
        <v>17</v>
      </c>
      <c r="H4" s="365"/>
      <c r="I4" s="365" t="s">
        <v>52</v>
      </c>
      <c r="J4" s="365"/>
      <c r="K4" s="365"/>
      <c r="L4" s="365"/>
      <c r="M4" s="365"/>
      <c r="N4" s="10"/>
      <c r="O4" s="10"/>
      <c r="P4" s="10"/>
    </row>
    <row r="5" spans="1:17" ht="16.5" customHeight="1">
      <c r="A5" s="408"/>
      <c r="B5" s="409"/>
      <c r="C5" s="409"/>
      <c r="D5" s="410"/>
      <c r="E5" s="417"/>
      <c r="F5" s="417"/>
      <c r="G5" s="454">
        <f>I26</f>
        <v>0</v>
      </c>
      <c r="H5" s="454"/>
      <c r="I5" s="455"/>
      <c r="J5" s="455"/>
      <c r="K5" s="455"/>
      <c r="L5" s="455"/>
      <c r="M5" s="455"/>
      <c r="N5" s="10"/>
      <c r="O5" s="10"/>
      <c r="P5" s="10"/>
    </row>
    <row r="6" spans="1:17" ht="17.149999999999999" customHeight="1">
      <c r="A6" s="411"/>
      <c r="B6" s="412"/>
      <c r="C6" s="412"/>
      <c r="D6" s="413"/>
      <c r="E6" s="417"/>
      <c r="F6" s="417"/>
      <c r="G6" s="454"/>
      <c r="H6" s="454"/>
      <c r="I6" s="455"/>
      <c r="J6" s="455"/>
      <c r="K6" s="455"/>
      <c r="L6" s="455"/>
      <c r="M6" s="455"/>
      <c r="N6" s="10"/>
      <c r="O6" s="10"/>
      <c r="P6" s="10"/>
    </row>
    <row r="7" spans="1:17" ht="17.149999999999999" customHeight="1">
      <c r="A7" s="414"/>
      <c r="B7" s="415"/>
      <c r="C7" s="415"/>
      <c r="D7" s="416"/>
      <c r="E7" s="417"/>
      <c r="F7" s="417"/>
      <c r="G7" s="454"/>
      <c r="H7" s="454"/>
      <c r="I7" s="455"/>
      <c r="J7" s="455"/>
      <c r="K7" s="455"/>
      <c r="L7" s="455"/>
      <c r="M7" s="455"/>
      <c r="N7" s="10"/>
      <c r="O7" s="10"/>
      <c r="P7" s="10"/>
    </row>
    <row r="8" spans="1:17" ht="19.5">
      <c r="B8" s="12"/>
      <c r="C8" s="12"/>
      <c r="D8" s="12"/>
      <c r="E8" s="12"/>
      <c r="G8" s="161" t="s">
        <v>113</v>
      </c>
      <c r="H8" s="456">
        <f ca="1">TODAY()</f>
        <v>45047</v>
      </c>
      <c r="I8" s="456"/>
      <c r="J8" s="162"/>
      <c r="K8" s="162"/>
      <c r="L8" s="163"/>
      <c r="M8" s="164" t="s">
        <v>49</v>
      </c>
    </row>
    <row r="9" spans="1:17" ht="32.15" customHeight="1">
      <c r="A9" s="28"/>
      <c r="B9" s="66" t="s">
        <v>88</v>
      </c>
      <c r="C9" s="66" t="s">
        <v>89</v>
      </c>
      <c r="D9" s="66" t="s">
        <v>51</v>
      </c>
      <c r="E9" s="66" t="s">
        <v>6</v>
      </c>
      <c r="F9" s="66" t="s">
        <v>90</v>
      </c>
      <c r="G9" s="66" t="s">
        <v>91</v>
      </c>
      <c r="H9" s="66" t="s">
        <v>4</v>
      </c>
      <c r="I9" s="64" t="s">
        <v>29</v>
      </c>
      <c r="J9" s="420" t="s">
        <v>10</v>
      </c>
      <c r="K9" s="421"/>
      <c r="L9" s="421"/>
      <c r="M9" s="422"/>
      <c r="N9" s="12"/>
      <c r="O9" s="12"/>
      <c r="P9" s="12"/>
      <c r="Q9" s="12"/>
    </row>
    <row r="10" spans="1:17" ht="25" customHeight="1">
      <c r="A10" s="62">
        <v>1</v>
      </c>
      <c r="B10" s="55"/>
      <c r="C10" s="55"/>
      <c r="D10" s="70"/>
      <c r="E10" s="55"/>
      <c r="F10" s="55" t="s">
        <v>36</v>
      </c>
      <c r="G10" s="55"/>
      <c r="H10" s="56"/>
      <c r="I10" s="127">
        <f>G10*H10</f>
        <v>0</v>
      </c>
      <c r="J10" s="362"/>
      <c r="K10" s="363"/>
      <c r="L10" s="363"/>
      <c r="M10" s="364"/>
      <c r="N10" s="12"/>
      <c r="O10" s="12"/>
      <c r="P10" s="12"/>
      <c r="Q10" s="12"/>
    </row>
    <row r="11" spans="1:17" ht="25" customHeight="1">
      <c r="A11" s="62">
        <v>2</v>
      </c>
      <c r="B11" s="55"/>
      <c r="C11" s="55"/>
      <c r="D11" s="70"/>
      <c r="E11" s="55"/>
      <c r="F11" s="55"/>
      <c r="G11" s="55"/>
      <c r="H11" s="56"/>
      <c r="I11" s="127">
        <f t="shared" ref="I11:I25" si="0">G11*H11</f>
        <v>0</v>
      </c>
      <c r="J11" s="362"/>
      <c r="K11" s="363"/>
      <c r="L11" s="363"/>
      <c r="M11" s="364"/>
      <c r="N11" s="12"/>
      <c r="O11" s="12"/>
      <c r="P11" s="12"/>
      <c r="Q11" s="12"/>
    </row>
    <row r="12" spans="1:17" ht="25" customHeight="1">
      <c r="A12" s="62">
        <v>3</v>
      </c>
      <c r="B12" s="55"/>
      <c r="C12" s="55"/>
      <c r="D12" s="70"/>
      <c r="E12" s="55"/>
      <c r="F12" s="55"/>
      <c r="G12" s="55"/>
      <c r="H12" s="56"/>
      <c r="I12" s="127">
        <f t="shared" si="0"/>
        <v>0</v>
      </c>
      <c r="J12" s="362"/>
      <c r="K12" s="363"/>
      <c r="L12" s="363"/>
      <c r="M12" s="364"/>
      <c r="N12" s="12"/>
      <c r="O12" s="12"/>
      <c r="P12" s="12"/>
      <c r="Q12" s="12"/>
    </row>
    <row r="13" spans="1:17" ht="25" customHeight="1">
      <c r="A13" s="62">
        <v>4</v>
      </c>
      <c r="B13" s="55"/>
      <c r="C13" s="55"/>
      <c r="D13" s="70"/>
      <c r="E13" s="55"/>
      <c r="F13" s="55"/>
      <c r="G13" s="55"/>
      <c r="H13" s="56"/>
      <c r="I13" s="127">
        <f t="shared" si="0"/>
        <v>0</v>
      </c>
      <c r="J13" s="362"/>
      <c r="K13" s="363"/>
      <c r="L13" s="363"/>
      <c r="M13" s="364"/>
      <c r="N13" s="12"/>
      <c r="O13" s="12"/>
      <c r="P13" s="12"/>
      <c r="Q13" s="12"/>
    </row>
    <row r="14" spans="1:17" ht="25" customHeight="1">
      <c r="A14" s="62">
        <v>5</v>
      </c>
      <c r="B14" s="55"/>
      <c r="C14" s="55"/>
      <c r="D14" s="70"/>
      <c r="E14" s="55"/>
      <c r="F14" s="55"/>
      <c r="G14" s="55"/>
      <c r="H14" s="56"/>
      <c r="I14" s="127">
        <f t="shared" si="0"/>
        <v>0</v>
      </c>
      <c r="J14" s="362"/>
      <c r="K14" s="363"/>
      <c r="L14" s="363"/>
      <c r="M14" s="364"/>
      <c r="N14" s="12"/>
      <c r="O14" s="12"/>
      <c r="P14" s="12"/>
      <c r="Q14" s="12"/>
    </row>
    <row r="15" spans="1:17" ht="25" customHeight="1">
      <c r="A15" s="62">
        <v>6</v>
      </c>
      <c r="B15" s="55"/>
      <c r="C15" s="55"/>
      <c r="D15" s="70"/>
      <c r="E15" s="55"/>
      <c r="F15" s="55"/>
      <c r="G15" s="55"/>
      <c r="H15" s="56"/>
      <c r="I15" s="127">
        <f t="shared" si="0"/>
        <v>0</v>
      </c>
      <c r="J15" s="362"/>
      <c r="K15" s="363"/>
      <c r="L15" s="363"/>
      <c r="M15" s="364"/>
      <c r="N15" s="12"/>
      <c r="O15" s="12"/>
      <c r="P15" s="12"/>
      <c r="Q15" s="12"/>
    </row>
    <row r="16" spans="1:17" ht="25" customHeight="1">
      <c r="A16" s="62">
        <v>7</v>
      </c>
      <c r="B16" s="55"/>
      <c r="C16" s="55"/>
      <c r="D16" s="70"/>
      <c r="E16" s="55"/>
      <c r="F16" s="55"/>
      <c r="G16" s="55"/>
      <c r="H16" s="56"/>
      <c r="I16" s="127">
        <f t="shared" si="0"/>
        <v>0</v>
      </c>
      <c r="J16" s="362"/>
      <c r="K16" s="363"/>
      <c r="L16" s="363"/>
      <c r="M16" s="364"/>
      <c r="N16" s="12"/>
      <c r="O16" s="12"/>
      <c r="P16" s="12"/>
      <c r="Q16" s="12"/>
    </row>
    <row r="17" spans="1:17" ht="25" customHeight="1">
      <c r="A17" s="62">
        <v>8</v>
      </c>
      <c r="B17" s="55"/>
      <c r="C17" s="55"/>
      <c r="D17" s="70"/>
      <c r="E17" s="55"/>
      <c r="F17" s="55"/>
      <c r="G17" s="55"/>
      <c r="H17" s="56"/>
      <c r="I17" s="127">
        <f t="shared" si="0"/>
        <v>0</v>
      </c>
      <c r="J17" s="362"/>
      <c r="K17" s="363"/>
      <c r="L17" s="363"/>
      <c r="M17" s="364"/>
      <c r="N17" s="12"/>
      <c r="O17" s="12"/>
      <c r="P17" s="12"/>
      <c r="Q17" s="12"/>
    </row>
    <row r="18" spans="1:17" ht="25" customHeight="1">
      <c r="A18" s="62">
        <v>9</v>
      </c>
      <c r="B18" s="55"/>
      <c r="C18" s="55"/>
      <c r="D18" s="70"/>
      <c r="E18" s="55"/>
      <c r="F18" s="55"/>
      <c r="G18" s="55"/>
      <c r="H18" s="56"/>
      <c r="I18" s="127">
        <f t="shared" si="0"/>
        <v>0</v>
      </c>
      <c r="J18" s="362"/>
      <c r="K18" s="363"/>
      <c r="L18" s="363"/>
      <c r="M18" s="364"/>
      <c r="N18" s="12"/>
      <c r="O18" s="12"/>
      <c r="P18" s="12"/>
      <c r="Q18" s="12"/>
    </row>
    <row r="19" spans="1:17" ht="25" customHeight="1">
      <c r="A19" s="62">
        <v>10</v>
      </c>
      <c r="B19" s="55"/>
      <c r="C19" s="55"/>
      <c r="D19" s="70"/>
      <c r="E19" s="55"/>
      <c r="F19" s="55"/>
      <c r="G19" s="55"/>
      <c r="H19" s="56"/>
      <c r="I19" s="127">
        <f t="shared" si="0"/>
        <v>0</v>
      </c>
      <c r="J19" s="362"/>
      <c r="K19" s="363"/>
      <c r="L19" s="363"/>
      <c r="M19" s="364"/>
      <c r="N19" s="12"/>
      <c r="O19" s="12"/>
      <c r="P19" s="12"/>
      <c r="Q19" s="12"/>
    </row>
    <row r="20" spans="1:17" ht="25" customHeight="1">
      <c r="A20" s="62">
        <v>11</v>
      </c>
      <c r="B20" s="55"/>
      <c r="C20" s="55"/>
      <c r="D20" s="70"/>
      <c r="E20" s="55"/>
      <c r="F20" s="55"/>
      <c r="G20" s="55"/>
      <c r="H20" s="56"/>
      <c r="I20" s="127">
        <f t="shared" si="0"/>
        <v>0</v>
      </c>
      <c r="J20" s="362"/>
      <c r="K20" s="363"/>
      <c r="L20" s="363"/>
      <c r="M20" s="364"/>
      <c r="N20" s="12"/>
      <c r="O20" s="12"/>
      <c r="P20" s="12"/>
      <c r="Q20" s="12"/>
    </row>
    <row r="21" spans="1:17" ht="25" customHeight="1">
      <c r="A21" s="62">
        <v>12</v>
      </c>
      <c r="B21" s="55"/>
      <c r="C21" s="55"/>
      <c r="D21" s="70"/>
      <c r="E21" s="55"/>
      <c r="F21" s="55"/>
      <c r="G21" s="55"/>
      <c r="H21" s="56"/>
      <c r="I21" s="127">
        <f t="shared" si="0"/>
        <v>0</v>
      </c>
      <c r="J21" s="362"/>
      <c r="K21" s="363"/>
      <c r="L21" s="363"/>
      <c r="M21" s="364"/>
      <c r="N21" s="12"/>
      <c r="O21" s="12"/>
      <c r="P21" s="12"/>
      <c r="Q21" s="12"/>
    </row>
    <row r="22" spans="1:17" ht="25" customHeight="1">
      <c r="A22" s="62">
        <v>13</v>
      </c>
      <c r="B22" s="55"/>
      <c r="C22" s="55"/>
      <c r="D22" s="70"/>
      <c r="E22" s="55"/>
      <c r="F22" s="55"/>
      <c r="G22" s="55"/>
      <c r="H22" s="56"/>
      <c r="I22" s="127">
        <f t="shared" si="0"/>
        <v>0</v>
      </c>
      <c r="J22" s="362"/>
      <c r="K22" s="363"/>
      <c r="L22" s="363"/>
      <c r="M22" s="364"/>
      <c r="N22" s="12"/>
      <c r="O22" s="12"/>
      <c r="P22" s="12"/>
      <c r="Q22" s="12"/>
    </row>
    <row r="23" spans="1:17" ht="25" customHeight="1">
      <c r="A23" s="62">
        <v>14</v>
      </c>
      <c r="B23" s="55"/>
      <c r="C23" s="55"/>
      <c r="D23" s="70"/>
      <c r="E23" s="55"/>
      <c r="F23" s="55"/>
      <c r="G23" s="55"/>
      <c r="H23" s="56"/>
      <c r="I23" s="127">
        <f t="shared" si="0"/>
        <v>0</v>
      </c>
      <c r="J23" s="362"/>
      <c r="K23" s="363"/>
      <c r="L23" s="363"/>
      <c r="M23" s="364"/>
      <c r="N23" s="12"/>
      <c r="O23" s="12"/>
      <c r="P23" s="12"/>
      <c r="Q23" s="12"/>
    </row>
    <row r="24" spans="1:17" ht="25" customHeight="1">
      <c r="A24" s="62">
        <v>15</v>
      </c>
      <c r="B24" s="55"/>
      <c r="C24" s="55"/>
      <c r="D24" s="70"/>
      <c r="E24" s="55"/>
      <c r="F24" s="55"/>
      <c r="G24" s="55"/>
      <c r="H24" s="56"/>
      <c r="I24" s="127">
        <f t="shared" si="0"/>
        <v>0</v>
      </c>
      <c r="J24" s="362"/>
      <c r="K24" s="363"/>
      <c r="L24" s="363"/>
      <c r="M24" s="364"/>
      <c r="N24" s="12"/>
      <c r="O24" s="12"/>
      <c r="P24" s="12"/>
      <c r="Q24" s="12"/>
    </row>
    <row r="25" spans="1:17" ht="25" customHeight="1">
      <c r="A25" s="62">
        <v>16</v>
      </c>
      <c r="B25" s="55"/>
      <c r="C25" s="55"/>
      <c r="D25" s="70"/>
      <c r="E25" s="55"/>
      <c r="F25" s="55"/>
      <c r="G25" s="55"/>
      <c r="H25" s="56"/>
      <c r="I25" s="127">
        <f t="shared" si="0"/>
        <v>0</v>
      </c>
      <c r="J25" s="362"/>
      <c r="K25" s="363"/>
      <c r="L25" s="363"/>
      <c r="M25" s="364"/>
      <c r="N25" s="12"/>
      <c r="O25" s="12"/>
      <c r="P25" s="12"/>
      <c r="Q25" s="12"/>
    </row>
    <row r="26" spans="1:17" ht="21" customHeight="1">
      <c r="A26" s="370" t="s">
        <v>5</v>
      </c>
      <c r="B26" s="371"/>
      <c r="C26" s="371"/>
      <c r="D26" s="372"/>
      <c r="E26" s="457">
        <f>SUM(F10:F25)</f>
        <v>0</v>
      </c>
      <c r="F26" s="457"/>
      <c r="G26" s="457"/>
      <c r="H26" s="457"/>
      <c r="I26" s="165">
        <f>SUM(I10:I25)</f>
        <v>0</v>
      </c>
      <c r="J26" s="420"/>
      <c r="K26" s="421"/>
      <c r="L26" s="421"/>
      <c r="M26" s="422"/>
      <c r="N26" s="12"/>
      <c r="O26" s="12"/>
      <c r="P26" s="12"/>
      <c r="Q26" s="12"/>
    </row>
    <row r="27" spans="1:17" ht="21" customHeight="1">
      <c r="A27" s="370" t="s">
        <v>18</v>
      </c>
      <c r="B27" s="371"/>
      <c r="C27" s="371"/>
      <c r="D27" s="372"/>
      <c r="E27" s="452">
        <f>I26</f>
        <v>0</v>
      </c>
      <c r="F27" s="453"/>
      <c r="G27" s="453"/>
      <c r="H27" s="453"/>
      <c r="I27" s="453"/>
      <c r="J27" s="453"/>
      <c r="K27" s="453"/>
      <c r="L27" s="453"/>
      <c r="M27" s="453"/>
    </row>
    <row r="28" spans="1:17" ht="33" customHeight="1">
      <c r="A28" s="324" t="s">
        <v>21</v>
      </c>
      <c r="B28" s="325"/>
      <c r="C28" s="325"/>
      <c r="D28" s="326"/>
      <c r="E28" s="243" t="s">
        <v>23</v>
      </c>
      <c r="F28" s="241"/>
      <c r="G28" s="241"/>
      <c r="H28" s="339" t="s">
        <v>25</v>
      </c>
      <c r="I28" s="341"/>
      <c r="J28" s="404" t="s">
        <v>114</v>
      </c>
      <c r="K28" s="405"/>
      <c r="L28" s="405"/>
      <c r="M28" s="406"/>
    </row>
    <row r="29" spans="1:17" ht="35.15" customHeight="1">
      <c r="A29" s="351"/>
      <c r="B29" s="352"/>
      <c r="C29" s="352"/>
      <c r="D29" s="353"/>
      <c r="E29" s="396"/>
      <c r="F29" s="241"/>
      <c r="G29" s="241"/>
      <c r="H29" s="397"/>
      <c r="I29" s="397"/>
      <c r="J29" s="400"/>
      <c r="K29" s="400"/>
      <c r="L29" s="400"/>
      <c r="M29" s="400"/>
    </row>
    <row r="30" spans="1:17" ht="21.65" customHeight="1">
      <c r="A30" s="324" t="s">
        <v>22</v>
      </c>
      <c r="B30" s="325"/>
      <c r="C30" s="325"/>
      <c r="D30" s="326"/>
      <c r="E30" s="243" t="s">
        <v>24</v>
      </c>
      <c r="F30" s="241"/>
      <c r="G30" s="241"/>
      <c r="H30" s="398"/>
      <c r="I30" s="398"/>
      <c r="J30" s="401"/>
      <c r="K30" s="401"/>
      <c r="L30" s="401"/>
      <c r="M30" s="401"/>
    </row>
    <row r="31" spans="1:17" ht="35.15" customHeight="1">
      <c r="A31" s="351"/>
      <c r="B31" s="352"/>
      <c r="C31" s="352"/>
      <c r="D31" s="353"/>
      <c r="E31" s="321"/>
      <c r="F31" s="322"/>
      <c r="G31" s="323"/>
      <c r="H31" s="399"/>
      <c r="I31" s="399"/>
      <c r="J31" s="402"/>
      <c r="K31" s="402"/>
      <c r="L31" s="402"/>
      <c r="M31" s="402"/>
    </row>
    <row r="32" spans="1:17" ht="59.15" customHeight="1">
      <c r="B32" s="320" t="s">
        <v>48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6"/>
      <c r="O32" s="5"/>
      <c r="P32" s="5"/>
      <c r="Q32" s="5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22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 algorithmName="SHA-512" hashValue="KphwaMHIGYGrqwwkTyOm1HbOZwuTzgsWY2ejJeY3OeLAMIbKMcaBy4ut/OssHjkmfIoL27MDAQv/YMBVAzR18A==" saltValue="Eh7mybH/U+c7nqSDTLKeCw==" spinCount="100000" sheet="1" objects="1" scenarios="1" formatCells="0" formatRows="0" insertRows="0" deleteRows="0"/>
  <mergeCells count="45">
    <mergeCell ref="J12:M12"/>
    <mergeCell ref="H8:I8"/>
    <mergeCell ref="E26:H26"/>
    <mergeCell ref="J26:M26"/>
    <mergeCell ref="A26:D26"/>
    <mergeCell ref="J13:M13"/>
    <mergeCell ref="J10:M10"/>
    <mergeCell ref="J11:M11"/>
    <mergeCell ref="J25:M25"/>
    <mergeCell ref="J14:M14"/>
    <mergeCell ref="J15:M15"/>
    <mergeCell ref="J16:M16"/>
    <mergeCell ref="J17:M17"/>
    <mergeCell ref="J18:M18"/>
    <mergeCell ref="J19:M19"/>
    <mergeCell ref="J20:M20"/>
    <mergeCell ref="B2:M3"/>
    <mergeCell ref="A4:D4"/>
    <mergeCell ref="E4:F4"/>
    <mergeCell ref="G4:H4"/>
    <mergeCell ref="I4:M4"/>
    <mergeCell ref="A5:D7"/>
    <mergeCell ref="E5:F7"/>
    <mergeCell ref="G5:H7"/>
    <mergeCell ref="I5:M7"/>
    <mergeCell ref="J9:M9"/>
    <mergeCell ref="J21:M21"/>
    <mergeCell ref="J22:M22"/>
    <mergeCell ref="J23:M23"/>
    <mergeCell ref="J24:M24"/>
    <mergeCell ref="A27:D27"/>
    <mergeCell ref="E27:M27"/>
    <mergeCell ref="A31:D31"/>
    <mergeCell ref="E31:G31"/>
    <mergeCell ref="B32:M32"/>
    <mergeCell ref="A28:D28"/>
    <mergeCell ref="E28:G28"/>
    <mergeCell ref="H28:I28"/>
    <mergeCell ref="J28:M28"/>
    <mergeCell ref="A29:D29"/>
    <mergeCell ref="E29:G29"/>
    <mergeCell ref="H29:I31"/>
    <mergeCell ref="J29:M31"/>
    <mergeCell ref="A30:D30"/>
    <mergeCell ref="E30:G30"/>
  </mergeCells>
  <phoneticPr fontId="32" type="noConversion"/>
  <pageMargins left="0.7" right="0.7" top="0.75" bottom="0.75" header="0.3" footer="0.3"/>
  <pageSetup paperSize="9" orientation="portrait" r:id="rId1"/>
  <headerFooter>
    <oddHeader>&amp;L&amp;"微軟正黑體,標準"&amp;10 110年1月版&amp;R&amp;"微軟正黑體,標準"&amp;10第 &amp;P 頁，共 &amp;N 頁</oddHeader>
    <oddFooter>&amp;R第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U39"/>
  <sheetViews>
    <sheetView zoomScale="57" zoomScaleNormal="82" zoomScaleSheetLayoutView="82" zoomScalePageLayoutView="82" workbookViewId="0">
      <selection activeCell="A4" sqref="A4:C6"/>
    </sheetView>
  </sheetViews>
  <sheetFormatPr defaultRowHeight="17"/>
  <cols>
    <col min="1" max="1" width="3.6328125" customWidth="1"/>
    <col min="2" max="2" width="6.6328125" customWidth="1"/>
    <col min="3" max="3" width="7.453125" customWidth="1"/>
    <col min="4" max="4" width="4.7265625" customWidth="1"/>
    <col min="5" max="5" width="10.6328125" customWidth="1"/>
    <col min="6" max="6" width="16.453125" customWidth="1"/>
    <col min="7" max="7" width="3.453125" customWidth="1"/>
    <col min="8" max="8" width="4.453125" customWidth="1"/>
    <col min="9" max="9" width="5.36328125" customWidth="1"/>
    <col min="10" max="10" width="7.7265625" customWidth="1"/>
    <col min="11" max="14" width="7.1796875" customWidth="1"/>
    <col min="15" max="15" width="7.7265625" customWidth="1"/>
    <col min="16" max="18" width="7.1796875" customWidth="1"/>
    <col min="19" max="19" width="7.7265625" customWidth="1"/>
    <col min="20" max="20" width="16" customWidth="1"/>
    <col min="21" max="21" width="14.7265625" customWidth="1"/>
    <col min="22" max="22" width="8.7265625" customWidth="1"/>
  </cols>
  <sheetData>
    <row r="1" spans="1:21" ht="17.5" customHeight="1">
      <c r="A1" s="204" t="s">
        <v>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7.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ht="16.399999999999999" customHeight="1" thickTop="1">
      <c r="A3" s="205" t="s">
        <v>15</v>
      </c>
      <c r="B3" s="206"/>
      <c r="C3" s="207"/>
      <c r="D3" s="205" t="s">
        <v>16</v>
      </c>
      <c r="E3" s="213"/>
      <c r="F3" s="2" t="s">
        <v>17</v>
      </c>
      <c r="G3" s="221" t="s">
        <v>40</v>
      </c>
      <c r="H3" s="222"/>
      <c r="I3" s="222"/>
      <c r="J3" s="222"/>
      <c r="K3" s="222"/>
      <c r="L3" s="223"/>
      <c r="M3" s="223"/>
      <c r="N3" s="233" t="s">
        <v>19</v>
      </c>
      <c r="O3" s="234"/>
      <c r="P3" s="234"/>
      <c r="Q3" s="234"/>
      <c r="R3" s="234"/>
      <c r="S3" s="234"/>
      <c r="T3" s="238" t="s">
        <v>108</v>
      </c>
      <c r="U3" s="239"/>
    </row>
    <row r="4" spans="1:21">
      <c r="A4" s="208"/>
      <c r="B4" s="209"/>
      <c r="C4" s="210"/>
      <c r="D4" s="216"/>
      <c r="E4" s="217"/>
      <c r="F4" s="218">
        <f>ROUND(O19,0)</f>
        <v>0</v>
      </c>
      <c r="G4" s="224"/>
      <c r="H4" s="224"/>
      <c r="I4" s="224"/>
      <c r="J4" s="224"/>
      <c r="K4" s="224"/>
      <c r="L4" s="225"/>
      <c r="M4" s="225"/>
      <c r="N4" s="235"/>
      <c r="O4" s="236"/>
      <c r="P4" s="236"/>
      <c r="Q4" s="236"/>
      <c r="R4" s="236"/>
      <c r="S4" s="236"/>
      <c r="T4" s="109" t="s">
        <v>99</v>
      </c>
      <c r="U4" s="110" t="s">
        <v>100</v>
      </c>
    </row>
    <row r="5" spans="1:21" ht="17.5" thickBot="1">
      <c r="A5" s="208"/>
      <c r="B5" s="209"/>
      <c r="C5" s="210"/>
      <c r="D5" s="216"/>
      <c r="E5" s="217"/>
      <c r="F5" s="219"/>
      <c r="G5" s="224"/>
      <c r="H5" s="224"/>
      <c r="I5" s="224"/>
      <c r="J5" s="224"/>
      <c r="K5" s="224"/>
      <c r="L5" s="225"/>
      <c r="M5" s="225"/>
      <c r="N5" s="235"/>
      <c r="O5" s="236"/>
      <c r="P5" s="236"/>
      <c r="Q5" s="236"/>
      <c r="R5" s="236"/>
      <c r="S5" s="236"/>
      <c r="T5" s="111">
        <f>K19+P19</f>
        <v>0</v>
      </c>
      <c r="U5" s="112">
        <f>Q19+L19</f>
        <v>0</v>
      </c>
    </row>
    <row r="6" spans="1:21" ht="18" thickTop="1" thickBot="1">
      <c r="A6" s="208"/>
      <c r="B6" s="209"/>
      <c r="C6" s="210"/>
      <c r="D6" s="217"/>
      <c r="E6" s="217"/>
      <c r="F6" s="220"/>
      <c r="G6" s="224"/>
      <c r="H6" s="224"/>
      <c r="I6" s="224"/>
      <c r="J6" s="224"/>
      <c r="K6" s="226"/>
      <c r="L6" s="227"/>
      <c r="M6" s="227"/>
      <c r="N6" s="235"/>
      <c r="O6" s="236"/>
      <c r="P6" s="236"/>
      <c r="Q6" s="236"/>
      <c r="R6" s="236"/>
      <c r="S6" s="237"/>
      <c r="T6" s="107"/>
      <c r="U6" s="108"/>
    </row>
    <row r="7" spans="1:21" ht="17.5" thickTop="1">
      <c r="B7" s="1"/>
      <c r="C7" s="1"/>
      <c r="D7" s="1"/>
      <c r="E7" s="1"/>
      <c r="F7" s="1"/>
      <c r="G7" s="1"/>
      <c r="H7" s="1"/>
      <c r="I7" s="1"/>
      <c r="J7" s="1"/>
      <c r="K7" s="230" t="s">
        <v>106</v>
      </c>
      <c r="L7" s="231"/>
      <c r="M7" s="232"/>
      <c r="N7" s="1"/>
      <c r="O7" s="1"/>
      <c r="P7" s="230" t="s">
        <v>107</v>
      </c>
      <c r="Q7" s="231"/>
      <c r="R7" s="232"/>
      <c r="S7" s="7" t="s">
        <v>26</v>
      </c>
      <c r="T7" s="136">
        <f ca="1">TODAY()</f>
        <v>45047</v>
      </c>
      <c r="U7" s="21" t="s">
        <v>43</v>
      </c>
    </row>
    <row r="8" spans="1:21" s="106" customFormat="1" ht="32.5" customHeight="1" thickBot="1">
      <c r="A8" s="104"/>
      <c r="B8" s="13" t="s">
        <v>20</v>
      </c>
      <c r="C8" s="69" t="s">
        <v>0</v>
      </c>
      <c r="D8" s="49" t="s">
        <v>6</v>
      </c>
      <c r="E8" s="49" t="s">
        <v>1</v>
      </c>
      <c r="F8" s="69" t="s">
        <v>2</v>
      </c>
      <c r="G8" s="69" t="s">
        <v>35</v>
      </c>
      <c r="H8" s="69" t="s">
        <v>3</v>
      </c>
      <c r="I8" s="69" t="s">
        <v>4</v>
      </c>
      <c r="J8" s="67" t="s">
        <v>11</v>
      </c>
      <c r="K8" s="84" t="s">
        <v>95</v>
      </c>
      <c r="L8" s="85" t="s">
        <v>94</v>
      </c>
      <c r="M8" s="105" t="s">
        <v>97</v>
      </c>
      <c r="N8" s="68" t="s">
        <v>34</v>
      </c>
      <c r="O8" s="69" t="s">
        <v>5</v>
      </c>
      <c r="P8" s="84" t="s">
        <v>95</v>
      </c>
      <c r="Q8" s="85" t="s">
        <v>94</v>
      </c>
      <c r="R8" s="105" t="s">
        <v>97</v>
      </c>
      <c r="S8" s="69" t="s">
        <v>12</v>
      </c>
      <c r="T8" s="69" t="s">
        <v>13</v>
      </c>
      <c r="U8" s="69" t="s">
        <v>9</v>
      </c>
    </row>
    <row r="9" spans="1:21" ht="35" customHeight="1" thickTop="1">
      <c r="A9" s="62">
        <v>1</v>
      </c>
      <c r="B9" s="51"/>
      <c r="C9" s="70"/>
      <c r="D9" s="74"/>
      <c r="E9" s="72"/>
      <c r="F9" s="73"/>
      <c r="G9" s="51" t="s">
        <v>7</v>
      </c>
      <c r="H9" s="50"/>
      <c r="I9" s="50"/>
      <c r="J9" s="124">
        <f>H9*I9</f>
        <v>0</v>
      </c>
      <c r="K9" s="123"/>
      <c r="L9" s="97">
        <v>0</v>
      </c>
      <c r="M9" s="125">
        <f>ROUND(J9*2.11%,0)</f>
        <v>0</v>
      </c>
      <c r="N9" s="53" t="s">
        <v>92</v>
      </c>
      <c r="O9" s="124">
        <f>SUM(J9:N9)</f>
        <v>0</v>
      </c>
      <c r="P9" s="54">
        <v>0</v>
      </c>
      <c r="Q9" s="54"/>
      <c r="R9" s="54"/>
      <c r="S9" s="124">
        <f>J9+N9-P9-Q9-R9</f>
        <v>0</v>
      </c>
      <c r="T9" s="51"/>
      <c r="U9" s="51"/>
    </row>
    <row r="10" spans="1:21" ht="35" customHeight="1">
      <c r="A10" s="62">
        <v>2</v>
      </c>
      <c r="B10" s="51"/>
      <c r="C10" s="70"/>
      <c r="D10" s="74"/>
      <c r="E10" s="72"/>
      <c r="F10" s="73"/>
      <c r="G10" s="51"/>
      <c r="H10" s="50"/>
      <c r="I10" s="50"/>
      <c r="J10" s="124">
        <f>H10*I10</f>
        <v>0</v>
      </c>
      <c r="K10" s="50"/>
      <c r="L10" s="52"/>
      <c r="M10" s="125">
        <f t="shared" ref="M10:M18" si="0">ROUND(J10*2.11%,0)</f>
        <v>0</v>
      </c>
      <c r="N10" s="53">
        <v>0</v>
      </c>
      <c r="O10" s="124">
        <f>SUM(J10:N10)</f>
        <v>0</v>
      </c>
      <c r="P10" s="54">
        <v>0</v>
      </c>
      <c r="Q10" s="54"/>
      <c r="R10" s="54"/>
      <c r="S10" s="124">
        <f t="shared" ref="S10:S18" si="1">J10+N10-P10-Q10-R10</f>
        <v>0</v>
      </c>
      <c r="T10" s="51"/>
      <c r="U10" s="51"/>
    </row>
    <row r="11" spans="1:21" ht="35" customHeight="1">
      <c r="A11" s="62">
        <v>3</v>
      </c>
      <c r="B11" s="51"/>
      <c r="C11" s="70"/>
      <c r="D11" s="74"/>
      <c r="E11" s="71"/>
      <c r="F11" s="73"/>
      <c r="G11" s="51"/>
      <c r="H11" s="50"/>
      <c r="I11" s="50"/>
      <c r="J11" s="124">
        <f t="shared" ref="J11:J12" si="2">H11*I11</f>
        <v>0</v>
      </c>
      <c r="K11" s="50"/>
      <c r="L11" s="52"/>
      <c r="M11" s="125">
        <f t="shared" si="0"/>
        <v>0</v>
      </c>
      <c r="N11" s="53" t="s">
        <v>39</v>
      </c>
      <c r="O11" s="124">
        <f>J11+K11+L11+M11+N11</f>
        <v>0</v>
      </c>
      <c r="P11" s="54">
        <v>0</v>
      </c>
      <c r="Q11" s="54"/>
      <c r="R11" s="54"/>
      <c r="S11" s="124">
        <f t="shared" si="1"/>
        <v>0</v>
      </c>
      <c r="T11" s="51"/>
      <c r="U11" s="51"/>
    </row>
    <row r="12" spans="1:21" ht="35" customHeight="1">
      <c r="A12" s="62">
        <v>4</v>
      </c>
      <c r="B12" s="51"/>
      <c r="C12" s="70"/>
      <c r="D12" s="74"/>
      <c r="E12" s="71"/>
      <c r="F12" s="73"/>
      <c r="G12" s="51"/>
      <c r="H12" s="50"/>
      <c r="I12" s="50"/>
      <c r="J12" s="124">
        <f t="shared" si="2"/>
        <v>0</v>
      </c>
      <c r="K12" s="50"/>
      <c r="L12" s="52"/>
      <c r="M12" s="125">
        <f t="shared" si="0"/>
        <v>0</v>
      </c>
      <c r="N12" s="53" t="s">
        <v>39</v>
      </c>
      <c r="O12" s="124">
        <f t="shared" ref="O12:O14" si="3">J12+K12+L12+M12+N12</f>
        <v>0</v>
      </c>
      <c r="P12" s="54">
        <v>0</v>
      </c>
      <c r="Q12" s="54"/>
      <c r="R12" s="54"/>
      <c r="S12" s="124">
        <f t="shared" si="1"/>
        <v>0</v>
      </c>
      <c r="T12" s="51"/>
      <c r="U12" s="51"/>
    </row>
    <row r="13" spans="1:21" ht="35" customHeight="1">
      <c r="A13" s="62">
        <v>5</v>
      </c>
      <c r="B13" s="51"/>
      <c r="C13" s="70"/>
      <c r="D13" s="74"/>
      <c r="E13" s="71"/>
      <c r="F13" s="73"/>
      <c r="G13" s="51"/>
      <c r="H13" s="50"/>
      <c r="I13" s="50"/>
      <c r="J13" s="124">
        <f t="shared" ref="J13" si="4">H13*I13</f>
        <v>0</v>
      </c>
      <c r="K13" s="50"/>
      <c r="L13" s="52"/>
      <c r="M13" s="125">
        <f t="shared" si="0"/>
        <v>0</v>
      </c>
      <c r="N13" s="53" t="s">
        <v>39</v>
      </c>
      <c r="O13" s="124">
        <f t="shared" si="3"/>
        <v>0</v>
      </c>
      <c r="P13" s="54">
        <v>0</v>
      </c>
      <c r="Q13" s="54"/>
      <c r="R13" s="54"/>
      <c r="S13" s="124">
        <f t="shared" si="1"/>
        <v>0</v>
      </c>
      <c r="T13" s="51"/>
      <c r="U13" s="51"/>
    </row>
    <row r="14" spans="1:21" ht="35" customHeight="1">
      <c r="A14" s="62">
        <v>6</v>
      </c>
      <c r="B14" s="51"/>
      <c r="C14" s="70"/>
      <c r="D14" s="74"/>
      <c r="E14" s="71"/>
      <c r="F14" s="73"/>
      <c r="G14" s="51"/>
      <c r="H14" s="50"/>
      <c r="I14" s="50"/>
      <c r="J14" s="124">
        <f t="shared" ref="J14" si="5">H14*I14</f>
        <v>0</v>
      </c>
      <c r="K14" s="50"/>
      <c r="L14" s="52"/>
      <c r="M14" s="125">
        <f t="shared" si="0"/>
        <v>0</v>
      </c>
      <c r="N14" s="53" t="s">
        <v>39</v>
      </c>
      <c r="O14" s="124">
        <f t="shared" si="3"/>
        <v>0</v>
      </c>
      <c r="P14" s="54">
        <v>0</v>
      </c>
      <c r="Q14" s="54"/>
      <c r="R14" s="54"/>
      <c r="S14" s="124">
        <f t="shared" si="1"/>
        <v>0</v>
      </c>
      <c r="T14" s="51"/>
      <c r="U14" s="51"/>
    </row>
    <row r="15" spans="1:21" ht="35" customHeight="1">
      <c r="A15" s="62">
        <v>7</v>
      </c>
      <c r="B15" s="51"/>
      <c r="C15" s="70"/>
      <c r="D15" s="74"/>
      <c r="E15" s="71"/>
      <c r="F15" s="73"/>
      <c r="G15" s="51"/>
      <c r="H15" s="50"/>
      <c r="I15" s="50"/>
      <c r="J15" s="124">
        <f>H15*I15</f>
        <v>0</v>
      </c>
      <c r="K15" s="50"/>
      <c r="L15" s="52"/>
      <c r="M15" s="125">
        <f t="shared" si="0"/>
        <v>0</v>
      </c>
      <c r="N15" s="53" t="s">
        <v>39</v>
      </c>
      <c r="O15" s="124">
        <f>SUM(J15:N15)</f>
        <v>0</v>
      </c>
      <c r="P15" s="54">
        <v>0</v>
      </c>
      <c r="Q15" s="54"/>
      <c r="R15" s="54"/>
      <c r="S15" s="124">
        <f t="shared" si="1"/>
        <v>0</v>
      </c>
      <c r="T15" s="51"/>
      <c r="U15" s="51"/>
    </row>
    <row r="16" spans="1:21" ht="35" customHeight="1">
      <c r="A16" s="62">
        <v>8</v>
      </c>
      <c r="B16" s="51"/>
      <c r="C16" s="70"/>
      <c r="D16" s="74"/>
      <c r="E16" s="71"/>
      <c r="F16" s="73"/>
      <c r="G16" s="51"/>
      <c r="H16" s="50"/>
      <c r="I16" s="50"/>
      <c r="J16" s="124">
        <f>H16*I16</f>
        <v>0</v>
      </c>
      <c r="K16" s="50"/>
      <c r="L16" s="52"/>
      <c r="M16" s="125">
        <f t="shared" si="0"/>
        <v>0</v>
      </c>
      <c r="N16" s="53" t="s">
        <v>39</v>
      </c>
      <c r="O16" s="124">
        <f>SUM(J16:N16)</f>
        <v>0</v>
      </c>
      <c r="P16" s="54">
        <v>0</v>
      </c>
      <c r="Q16" s="54"/>
      <c r="R16" s="54"/>
      <c r="S16" s="124">
        <f t="shared" si="1"/>
        <v>0</v>
      </c>
      <c r="T16" s="51"/>
      <c r="U16" s="51"/>
    </row>
    <row r="17" spans="1:21" ht="35" customHeight="1">
      <c r="A17" s="62">
        <v>9</v>
      </c>
      <c r="B17" s="51"/>
      <c r="C17" s="70"/>
      <c r="D17" s="74"/>
      <c r="E17" s="72"/>
      <c r="F17" s="73"/>
      <c r="G17" s="51"/>
      <c r="H17" s="50"/>
      <c r="I17" s="50"/>
      <c r="J17" s="124">
        <f t="shared" ref="J17:J18" si="6">H17*I17</f>
        <v>0</v>
      </c>
      <c r="K17" s="50"/>
      <c r="L17" s="52"/>
      <c r="M17" s="125">
        <f t="shared" si="0"/>
        <v>0</v>
      </c>
      <c r="N17" s="53" t="s">
        <v>39</v>
      </c>
      <c r="O17" s="124">
        <f t="shared" ref="O17" si="7">SUM(J17:N17)</f>
        <v>0</v>
      </c>
      <c r="P17" s="54">
        <v>0</v>
      </c>
      <c r="Q17" s="54"/>
      <c r="R17" s="54"/>
      <c r="S17" s="124">
        <f>J17+N17-P17-Q17-R17</f>
        <v>0</v>
      </c>
      <c r="T17" s="51"/>
      <c r="U17" s="51"/>
    </row>
    <row r="18" spans="1:21" ht="35" customHeight="1">
      <c r="A18" s="62">
        <v>10</v>
      </c>
      <c r="B18" s="51"/>
      <c r="C18" s="70"/>
      <c r="D18" s="74"/>
      <c r="E18" s="71"/>
      <c r="F18" s="73"/>
      <c r="G18" s="51"/>
      <c r="H18" s="50"/>
      <c r="I18" s="50"/>
      <c r="J18" s="124">
        <f t="shared" si="6"/>
        <v>0</v>
      </c>
      <c r="K18" s="50"/>
      <c r="L18" s="52"/>
      <c r="M18" s="125">
        <f t="shared" si="0"/>
        <v>0</v>
      </c>
      <c r="N18" s="53" t="s">
        <v>38</v>
      </c>
      <c r="O18" s="124">
        <f>SUM(J18:N18)</f>
        <v>0</v>
      </c>
      <c r="P18" s="54">
        <v>0</v>
      </c>
      <c r="Q18" s="54"/>
      <c r="R18" s="54"/>
      <c r="S18" s="124">
        <f t="shared" si="1"/>
        <v>0</v>
      </c>
      <c r="T18" s="51"/>
      <c r="U18" s="51"/>
    </row>
    <row r="19" spans="1:21" ht="25.4" customHeight="1">
      <c r="A19" s="211" t="s">
        <v>5</v>
      </c>
      <c r="B19" s="211"/>
      <c r="C19" s="211"/>
      <c r="D19" s="228">
        <f>SUM(H9:H18)</f>
        <v>0</v>
      </c>
      <c r="E19" s="229"/>
      <c r="F19" s="229"/>
      <c r="G19" s="229"/>
      <c r="H19" s="229"/>
      <c r="I19" s="229"/>
      <c r="J19" s="124">
        <f t="shared" ref="J19:S19" si="8">SUM(J9:J18)</f>
        <v>0</v>
      </c>
      <c r="K19" s="124">
        <f t="shared" si="8"/>
        <v>0</v>
      </c>
      <c r="L19" s="124">
        <f t="shared" si="8"/>
        <v>0</v>
      </c>
      <c r="M19" s="124">
        <f t="shared" si="8"/>
        <v>0</v>
      </c>
      <c r="N19" s="124">
        <f t="shared" si="8"/>
        <v>0</v>
      </c>
      <c r="O19" s="126">
        <f t="shared" si="8"/>
        <v>0</v>
      </c>
      <c r="P19" s="124">
        <f t="shared" si="8"/>
        <v>0</v>
      </c>
      <c r="Q19" s="124">
        <f t="shared" si="8"/>
        <v>0</v>
      </c>
      <c r="R19" s="124">
        <f t="shared" si="8"/>
        <v>0</v>
      </c>
      <c r="S19" s="124">
        <f t="shared" si="8"/>
        <v>0</v>
      </c>
      <c r="T19" s="214" t="str">
        <f>IF(J19+N19-P19-Q19-R19=S19,"ok","錯誤""")</f>
        <v>ok</v>
      </c>
      <c r="U19" s="215"/>
    </row>
    <row r="20" spans="1:21" ht="25.4" customHeight="1">
      <c r="A20" s="212" t="s">
        <v>18</v>
      </c>
      <c r="B20" s="212"/>
      <c r="C20" s="212"/>
      <c r="D20" s="242">
        <f>F4</f>
        <v>0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</row>
    <row r="21" spans="1:21" ht="37.5" customHeight="1">
      <c r="A21" s="243" t="s">
        <v>21</v>
      </c>
      <c r="B21" s="243"/>
      <c r="C21" s="243"/>
      <c r="D21" s="243"/>
      <c r="E21" s="243"/>
      <c r="F21" s="27" t="s">
        <v>22</v>
      </c>
      <c r="G21" s="240" t="s">
        <v>23</v>
      </c>
      <c r="H21" s="241"/>
      <c r="I21" s="241"/>
      <c r="J21" s="241"/>
      <c r="K21" s="240" t="s">
        <v>50</v>
      </c>
      <c r="L21" s="241"/>
      <c r="M21" s="241"/>
      <c r="N21" s="240" t="s">
        <v>24</v>
      </c>
      <c r="O21" s="241"/>
      <c r="P21" s="241"/>
      <c r="Q21" s="240" t="s">
        <v>25</v>
      </c>
      <c r="R21" s="240"/>
      <c r="S21" s="241"/>
      <c r="T21" s="241"/>
      <c r="U21" s="27" t="s">
        <v>32</v>
      </c>
    </row>
    <row r="22" spans="1:21" ht="45.65" customHeight="1">
      <c r="A22" s="223"/>
      <c r="B22" s="223"/>
      <c r="C22" s="223"/>
      <c r="D22" s="223"/>
      <c r="E22" s="223"/>
      <c r="F22" s="27"/>
      <c r="G22" s="243"/>
      <c r="H22" s="241"/>
      <c r="I22" s="241"/>
      <c r="J22" s="241"/>
      <c r="K22" s="240"/>
      <c r="L22" s="241"/>
      <c r="M22" s="241"/>
      <c r="N22" s="240"/>
      <c r="O22" s="241"/>
      <c r="P22" s="241"/>
      <c r="Q22" s="240"/>
      <c r="R22" s="240"/>
      <c r="S22" s="241"/>
      <c r="T22" s="241"/>
      <c r="U22" s="26"/>
    </row>
    <row r="23" spans="1:21"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</row>
    <row r="24" spans="1:2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1"/>
      <c r="T30" s="1"/>
    </row>
    <row r="31" spans="1:2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 algorithmName="SHA-512" hashValue="xVKBR1jJ3xdXnbxngIQqnWQhlEbCTQaZfv+6/DFQ9dwpuNPvxtTWmnma4j4Sv/HxB+SKW9dbXaE77o27toxjEw==" saltValue="gkXsUeK1+wULMUZcAvBvVw==" spinCount="100000" sheet="1" formatCells="0" formatRows="0" insertRows="0" deleteRows="0"/>
  <customSheetViews>
    <customSheetView guid="{E37B61B0-95E9-4B44-B5F9-7DE5157E9675}" showPageBreaks="1">
      <selection activeCell="R15" sqref="R15"/>
      <pageMargins left="0.7" right="0.7" top="0.75" bottom="0.75" header="0.3" footer="0.3"/>
      <pageSetup paperSize="9" orientation="landscape" horizontalDpi="300" verticalDpi="300" r:id="rId1"/>
    </customSheetView>
  </customSheetViews>
  <mergeCells count="27">
    <mergeCell ref="G22:J22"/>
    <mergeCell ref="K22:M22"/>
    <mergeCell ref="N22:P22"/>
    <mergeCell ref="Q22:T22"/>
    <mergeCell ref="A22:E22"/>
    <mergeCell ref="G21:J21"/>
    <mergeCell ref="D20:U20"/>
    <mergeCell ref="K21:M21"/>
    <mergeCell ref="N21:P21"/>
    <mergeCell ref="Q21:T21"/>
    <mergeCell ref="A21:E21"/>
    <mergeCell ref="A1:U2"/>
    <mergeCell ref="A3:C3"/>
    <mergeCell ref="A4:C6"/>
    <mergeCell ref="A19:C19"/>
    <mergeCell ref="A20:C20"/>
    <mergeCell ref="D3:E3"/>
    <mergeCell ref="T19:U19"/>
    <mergeCell ref="D4:E6"/>
    <mergeCell ref="F4:F6"/>
    <mergeCell ref="G3:M3"/>
    <mergeCell ref="G4:M6"/>
    <mergeCell ref="D19:I19"/>
    <mergeCell ref="K7:M7"/>
    <mergeCell ref="P7:R7"/>
    <mergeCell ref="N3:S6"/>
    <mergeCell ref="T3:U3"/>
  </mergeCells>
  <phoneticPr fontId="5" type="noConversion"/>
  <pageMargins left="0.62992125984251968" right="3.937007874015748E-2" top="0.74803149606299213" bottom="0.74803149606299213" header="0.31496062992125984" footer="0.31496062992125984"/>
  <pageSetup paperSize="9" scale="83" orientation="landscape" r:id="rId2"/>
  <headerFooter>
    <oddHeader>&amp;L&amp;"微軟正黑體,標準"&amp;10 110年1月版&amp;R&amp;10第 &amp;P 頁，共 &amp;N 頁</oddHeader>
    <oddFooter>&amp;R&amp;"微軟正黑體,標準"&amp;10第 &amp;P 頁，共 &amp;N 頁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3" zoomScaleNormal="69" zoomScalePageLayoutView="69" workbookViewId="0">
      <selection activeCell="M8" sqref="M8:N8"/>
    </sheetView>
  </sheetViews>
  <sheetFormatPr defaultColWidth="9" defaultRowHeight="17"/>
  <cols>
    <col min="1" max="1" width="6.26953125" style="31" customWidth="1"/>
    <col min="2" max="2" width="10.90625" style="31" customWidth="1"/>
    <col min="3" max="3" width="11.1796875" style="31" customWidth="1"/>
    <col min="4" max="5" width="6.54296875" style="31" customWidth="1"/>
    <col min="6" max="6" width="7.36328125" style="31" customWidth="1"/>
    <col min="7" max="7" width="8.08984375" style="31" customWidth="1"/>
    <col min="8" max="8" width="13.08984375" style="31" customWidth="1"/>
    <col min="9" max="9" width="11.08984375" style="31" customWidth="1"/>
    <col min="10" max="10" width="12.81640625" style="31" customWidth="1"/>
    <col min="11" max="11" width="14" style="31" customWidth="1"/>
    <col min="12" max="12" width="16.90625" style="31" customWidth="1"/>
    <col min="13" max="13" width="13.54296875" style="31" customWidth="1"/>
    <col min="14" max="14" width="11.08984375" style="31" customWidth="1"/>
    <col min="15" max="15" width="6.90625" style="31" customWidth="1"/>
    <col min="16" max="16384" width="9" style="31"/>
  </cols>
  <sheetData>
    <row r="1" spans="1:15" ht="25" customHeight="1">
      <c r="A1" s="250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47"/>
    </row>
    <row r="2" spans="1:15" ht="1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46"/>
    </row>
    <row r="3" spans="1:15" ht="19.5" customHeight="1">
      <c r="A3" s="256" t="s">
        <v>79</v>
      </c>
      <c r="B3" s="257"/>
      <c r="C3" s="258"/>
      <c r="D3" s="288" t="s">
        <v>78</v>
      </c>
      <c r="E3" s="289"/>
      <c r="F3" s="288" t="s">
        <v>77</v>
      </c>
      <c r="G3" s="303"/>
      <c r="H3" s="304"/>
      <c r="I3" s="288" t="s">
        <v>76</v>
      </c>
      <c r="J3" s="303"/>
      <c r="K3" s="304"/>
      <c r="L3" s="311" t="s">
        <v>75</v>
      </c>
      <c r="M3" s="312"/>
      <c r="N3" s="312"/>
      <c r="O3" s="45"/>
    </row>
    <row r="4" spans="1:15" ht="19.75" customHeight="1">
      <c r="A4" s="259"/>
      <c r="B4" s="260"/>
      <c r="C4" s="261"/>
      <c r="D4" s="290"/>
      <c r="E4" s="290"/>
      <c r="F4" s="305">
        <f>J19</f>
        <v>0</v>
      </c>
      <c r="G4" s="306"/>
      <c r="H4" s="306"/>
      <c r="I4" s="291"/>
      <c r="J4" s="292"/>
      <c r="K4" s="293"/>
      <c r="L4" s="313"/>
      <c r="M4" s="313"/>
      <c r="N4" s="313"/>
      <c r="O4" s="45"/>
    </row>
    <row r="5" spans="1:15" ht="19.75" customHeight="1">
      <c r="A5" s="262"/>
      <c r="B5" s="263"/>
      <c r="C5" s="264"/>
      <c r="D5" s="290"/>
      <c r="E5" s="290"/>
      <c r="F5" s="307"/>
      <c r="G5" s="308"/>
      <c r="H5" s="308"/>
      <c r="I5" s="294"/>
      <c r="J5" s="295"/>
      <c r="K5" s="296"/>
      <c r="L5" s="313"/>
      <c r="M5" s="313"/>
      <c r="N5" s="313"/>
      <c r="O5" s="45"/>
    </row>
    <row r="6" spans="1:15" ht="19.75" customHeight="1">
      <c r="A6" s="265"/>
      <c r="B6" s="266"/>
      <c r="C6" s="267"/>
      <c r="D6" s="290"/>
      <c r="E6" s="290"/>
      <c r="F6" s="309"/>
      <c r="G6" s="310"/>
      <c r="H6" s="310"/>
      <c r="I6" s="297"/>
      <c r="J6" s="298"/>
      <c r="K6" s="299"/>
      <c r="L6" s="313"/>
      <c r="M6" s="313"/>
      <c r="N6" s="313"/>
      <c r="O6" s="45"/>
    </row>
    <row r="7" spans="1:15" ht="19.5">
      <c r="A7" s="247"/>
      <c r="B7" s="248"/>
      <c r="C7" s="44"/>
      <c r="D7" s="44"/>
      <c r="E7" s="44"/>
      <c r="F7" s="44"/>
      <c r="G7" s="44"/>
      <c r="H7" s="44"/>
      <c r="I7" s="44"/>
      <c r="J7" s="44"/>
      <c r="K7" s="43" t="s">
        <v>74</v>
      </c>
      <c r="L7" s="134">
        <f ca="1">TODAY()</f>
        <v>45047</v>
      </c>
      <c r="M7" s="300" t="s">
        <v>112</v>
      </c>
      <c r="N7" s="301"/>
    </row>
    <row r="8" spans="1:15" ht="35.15" customHeight="1">
      <c r="A8" s="80"/>
      <c r="B8" s="37" t="s">
        <v>73</v>
      </c>
      <c r="C8" s="37" t="s">
        <v>72</v>
      </c>
      <c r="D8" s="37" t="s">
        <v>71</v>
      </c>
      <c r="E8" s="37" t="s">
        <v>70</v>
      </c>
      <c r="F8" s="37" t="s">
        <v>69</v>
      </c>
      <c r="G8" s="37" t="s">
        <v>68</v>
      </c>
      <c r="H8" s="37" t="s">
        <v>67</v>
      </c>
      <c r="I8" s="42" t="s">
        <v>66</v>
      </c>
      <c r="J8" s="37" t="s">
        <v>61</v>
      </c>
      <c r="K8" s="37" t="s">
        <v>65</v>
      </c>
      <c r="L8" s="37" t="s">
        <v>145</v>
      </c>
      <c r="M8" s="277" t="s">
        <v>147</v>
      </c>
      <c r="N8" s="302"/>
      <c r="O8" s="35"/>
    </row>
    <row r="9" spans="1:15" ht="25" customHeight="1">
      <c r="A9" s="62">
        <v>1</v>
      </c>
      <c r="B9" s="76" t="s">
        <v>64</v>
      </c>
      <c r="C9" s="76"/>
      <c r="D9" s="132"/>
      <c r="E9" s="132" t="s">
        <v>63</v>
      </c>
      <c r="F9" s="59"/>
      <c r="G9" s="60"/>
      <c r="H9" s="36">
        <f t="shared" ref="H9:H18" si="0">F9*G9</f>
        <v>0</v>
      </c>
      <c r="I9" s="38">
        <f>ROUND(H9*2.11%,0)</f>
        <v>0</v>
      </c>
      <c r="J9" s="36">
        <f>H9+I9</f>
        <v>0</v>
      </c>
      <c r="K9" s="36">
        <f t="shared" ref="K9:K18" si="1">H9</f>
        <v>0</v>
      </c>
      <c r="L9" s="132" t="s">
        <v>62</v>
      </c>
      <c r="M9" s="277"/>
      <c r="N9" s="278"/>
      <c r="O9" s="35"/>
    </row>
    <row r="10" spans="1:15" ht="25" customHeight="1">
      <c r="A10" s="62">
        <v>2</v>
      </c>
      <c r="B10" s="76"/>
      <c r="C10" s="76"/>
      <c r="D10" s="132"/>
      <c r="E10" s="132"/>
      <c r="F10" s="60"/>
      <c r="G10" s="60"/>
      <c r="H10" s="36">
        <f t="shared" si="0"/>
        <v>0</v>
      </c>
      <c r="I10" s="38">
        <f t="shared" ref="I10:I18" si="2">ROUND(H10*2.11%,0)</f>
        <v>0</v>
      </c>
      <c r="J10" s="36">
        <f t="shared" ref="J10:J18" si="3">H10+I10</f>
        <v>0</v>
      </c>
      <c r="K10" s="36">
        <f t="shared" si="1"/>
        <v>0</v>
      </c>
      <c r="L10" s="132"/>
      <c r="M10" s="277"/>
      <c r="N10" s="278"/>
      <c r="O10" s="35"/>
    </row>
    <row r="11" spans="1:15" ht="25" customHeight="1">
      <c r="A11" s="62">
        <v>3</v>
      </c>
      <c r="B11" s="76"/>
      <c r="C11" s="76"/>
      <c r="D11" s="132"/>
      <c r="E11" s="132"/>
      <c r="F11" s="60"/>
      <c r="G11" s="60"/>
      <c r="H11" s="36">
        <f t="shared" si="0"/>
        <v>0</v>
      </c>
      <c r="I11" s="38">
        <f t="shared" si="2"/>
        <v>0</v>
      </c>
      <c r="J11" s="36">
        <f t="shared" si="3"/>
        <v>0</v>
      </c>
      <c r="K11" s="36">
        <f t="shared" si="1"/>
        <v>0</v>
      </c>
      <c r="L11" s="132"/>
      <c r="M11" s="277"/>
      <c r="N11" s="278"/>
      <c r="O11" s="35"/>
    </row>
    <row r="12" spans="1:15" ht="25" customHeight="1">
      <c r="A12" s="62">
        <v>4</v>
      </c>
      <c r="B12" s="76"/>
      <c r="C12" s="76"/>
      <c r="D12" s="132"/>
      <c r="E12" s="132"/>
      <c r="F12" s="60"/>
      <c r="G12" s="60"/>
      <c r="H12" s="36">
        <f t="shared" si="0"/>
        <v>0</v>
      </c>
      <c r="I12" s="38">
        <f t="shared" si="2"/>
        <v>0</v>
      </c>
      <c r="J12" s="36">
        <f t="shared" si="3"/>
        <v>0</v>
      </c>
      <c r="K12" s="36">
        <f t="shared" si="1"/>
        <v>0</v>
      </c>
      <c r="L12" s="132"/>
      <c r="M12" s="277"/>
      <c r="N12" s="278"/>
      <c r="O12" s="35"/>
    </row>
    <row r="13" spans="1:15" ht="25" customHeight="1">
      <c r="A13" s="62">
        <v>5</v>
      </c>
      <c r="B13" s="76"/>
      <c r="C13" s="76"/>
      <c r="D13" s="132"/>
      <c r="E13" s="132"/>
      <c r="F13" s="60"/>
      <c r="G13" s="60"/>
      <c r="H13" s="36">
        <f t="shared" si="0"/>
        <v>0</v>
      </c>
      <c r="I13" s="38">
        <f t="shared" si="2"/>
        <v>0</v>
      </c>
      <c r="J13" s="36">
        <f t="shared" si="3"/>
        <v>0</v>
      </c>
      <c r="K13" s="36">
        <f t="shared" si="1"/>
        <v>0</v>
      </c>
      <c r="L13" s="132"/>
      <c r="M13" s="277"/>
      <c r="N13" s="278"/>
      <c r="O13" s="35"/>
    </row>
    <row r="14" spans="1:15" s="39" customFormat="1" ht="25" customHeight="1">
      <c r="A14" s="62">
        <v>6</v>
      </c>
      <c r="B14" s="77"/>
      <c r="C14" s="77"/>
      <c r="D14" s="133"/>
      <c r="E14" s="133"/>
      <c r="F14" s="61"/>
      <c r="G14" s="61"/>
      <c r="H14" s="41">
        <f t="shared" si="0"/>
        <v>0</v>
      </c>
      <c r="I14" s="38">
        <f t="shared" si="2"/>
        <v>0</v>
      </c>
      <c r="J14" s="36">
        <f t="shared" si="3"/>
        <v>0</v>
      </c>
      <c r="K14" s="41">
        <f t="shared" si="1"/>
        <v>0</v>
      </c>
      <c r="L14" s="133"/>
      <c r="M14" s="279"/>
      <c r="N14" s="280"/>
      <c r="O14" s="40"/>
    </row>
    <row r="15" spans="1:15" s="39" customFormat="1" ht="25" customHeight="1">
      <c r="A15" s="62">
        <v>7</v>
      </c>
      <c r="B15" s="77"/>
      <c r="C15" s="77"/>
      <c r="D15" s="133"/>
      <c r="E15" s="133"/>
      <c r="F15" s="61"/>
      <c r="G15" s="61"/>
      <c r="H15" s="41">
        <f t="shared" ref="H15:H17" si="4">F15*G15</f>
        <v>0</v>
      </c>
      <c r="I15" s="38">
        <f t="shared" ref="I15:I17" si="5">ROUND(H15*2.11%,0)</f>
        <v>0</v>
      </c>
      <c r="J15" s="36">
        <f t="shared" ref="J15:J17" si="6">H15+I15</f>
        <v>0</v>
      </c>
      <c r="K15" s="41">
        <f t="shared" ref="K15:K17" si="7">H15</f>
        <v>0</v>
      </c>
      <c r="L15" s="133"/>
      <c r="M15" s="143"/>
      <c r="N15" s="145"/>
      <c r="O15" s="40"/>
    </row>
    <row r="16" spans="1:15" s="39" customFormat="1" ht="25" customHeight="1">
      <c r="A16" s="62">
        <v>8</v>
      </c>
      <c r="B16" s="77"/>
      <c r="C16" s="77"/>
      <c r="D16" s="133"/>
      <c r="E16" s="133"/>
      <c r="F16" s="61"/>
      <c r="G16" s="61"/>
      <c r="H16" s="41">
        <f t="shared" si="4"/>
        <v>0</v>
      </c>
      <c r="I16" s="38">
        <f t="shared" si="5"/>
        <v>0</v>
      </c>
      <c r="J16" s="36">
        <f t="shared" si="6"/>
        <v>0</v>
      </c>
      <c r="K16" s="41">
        <f t="shared" si="7"/>
        <v>0</v>
      </c>
      <c r="L16" s="133"/>
      <c r="M16" s="143"/>
      <c r="N16" s="145"/>
      <c r="O16" s="40"/>
    </row>
    <row r="17" spans="1:15" s="39" customFormat="1" ht="25" customHeight="1">
      <c r="A17" s="62">
        <v>9</v>
      </c>
      <c r="B17" s="77"/>
      <c r="C17" s="77"/>
      <c r="D17" s="133"/>
      <c r="E17" s="133"/>
      <c r="F17" s="61"/>
      <c r="G17" s="61"/>
      <c r="H17" s="41">
        <f t="shared" si="4"/>
        <v>0</v>
      </c>
      <c r="I17" s="38">
        <f t="shared" si="5"/>
        <v>0</v>
      </c>
      <c r="J17" s="36">
        <f t="shared" si="6"/>
        <v>0</v>
      </c>
      <c r="K17" s="41">
        <f t="shared" si="7"/>
        <v>0</v>
      </c>
      <c r="L17" s="133"/>
      <c r="M17" s="143"/>
      <c r="N17" s="145"/>
      <c r="O17" s="40"/>
    </row>
    <row r="18" spans="1:15" ht="25" customHeight="1">
      <c r="A18" s="62">
        <v>10</v>
      </c>
      <c r="B18" s="76"/>
      <c r="C18" s="76"/>
      <c r="D18" s="132"/>
      <c r="E18" s="132"/>
      <c r="F18" s="60"/>
      <c r="G18" s="60"/>
      <c r="H18" s="36">
        <f t="shared" si="0"/>
        <v>0</v>
      </c>
      <c r="I18" s="38">
        <f t="shared" si="2"/>
        <v>0</v>
      </c>
      <c r="J18" s="36">
        <f t="shared" si="3"/>
        <v>0</v>
      </c>
      <c r="K18" s="36">
        <f t="shared" si="1"/>
        <v>0</v>
      </c>
      <c r="L18" s="132"/>
      <c r="M18" s="277"/>
      <c r="N18" s="278"/>
      <c r="O18" s="35"/>
    </row>
    <row r="19" spans="1:15" ht="25.5" customHeight="1">
      <c r="A19" s="268" t="s">
        <v>61</v>
      </c>
      <c r="B19" s="269"/>
      <c r="C19" s="270"/>
      <c r="D19" s="283">
        <f>SUM(F9:F18)</f>
        <v>0</v>
      </c>
      <c r="E19" s="284"/>
      <c r="F19" s="284"/>
      <c r="G19" s="285"/>
      <c r="H19" s="146">
        <f>SUM(H9:H18)</f>
        <v>0</v>
      </c>
      <c r="I19" s="144">
        <f>SUM(I9:I18)</f>
        <v>0</v>
      </c>
      <c r="J19" s="144">
        <f>SUM(J9:J18)</f>
        <v>0</v>
      </c>
      <c r="K19" s="146">
        <f>SUM(K9:K18)</f>
        <v>0</v>
      </c>
      <c r="L19" s="314" t="str">
        <f>IF(H19=K19,"ok","錯誤")</f>
        <v>ok</v>
      </c>
      <c r="M19" s="315"/>
      <c r="N19" s="316"/>
      <c r="O19" s="35"/>
    </row>
    <row r="20" spans="1:15" ht="27.65" customHeight="1">
      <c r="A20" s="268" t="s">
        <v>60</v>
      </c>
      <c r="B20" s="269"/>
      <c r="C20" s="270"/>
      <c r="D20" s="317">
        <f>J19</f>
        <v>0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5" ht="25" customHeight="1">
      <c r="A21" s="244" t="s">
        <v>59</v>
      </c>
      <c r="B21" s="245"/>
      <c r="C21" s="246"/>
      <c r="D21" s="244" t="s">
        <v>58</v>
      </c>
      <c r="E21" s="271"/>
      <c r="F21" s="272"/>
      <c r="G21" s="273" t="s">
        <v>57</v>
      </c>
      <c r="H21" s="272"/>
      <c r="I21" s="273" t="s">
        <v>56</v>
      </c>
      <c r="J21" s="272"/>
      <c r="K21" s="281" t="s">
        <v>55</v>
      </c>
      <c r="L21" s="275"/>
      <c r="M21" s="276" t="s">
        <v>54</v>
      </c>
      <c r="N21" s="275"/>
    </row>
    <row r="22" spans="1:15" ht="45.75" customHeight="1">
      <c r="A22" s="247"/>
      <c r="B22" s="248"/>
      <c r="C22" s="249"/>
      <c r="D22" s="274"/>
      <c r="E22" s="275"/>
      <c r="F22" s="275"/>
      <c r="G22" s="282"/>
      <c r="H22" s="275"/>
      <c r="I22" s="286">
        <v>29146</v>
      </c>
      <c r="J22" s="287"/>
      <c r="K22" s="281"/>
      <c r="L22" s="275"/>
      <c r="M22" s="276"/>
      <c r="N22" s="275"/>
    </row>
    <row r="23" spans="1:15">
      <c r="B23" s="34"/>
      <c r="C23" s="34"/>
      <c r="D23" s="34"/>
      <c r="E23" s="34"/>
      <c r="F23" s="34"/>
      <c r="G23" s="34"/>
      <c r="H23" s="33"/>
      <c r="I23" s="33"/>
      <c r="J23" s="33"/>
      <c r="K23" s="33"/>
      <c r="L23" s="33"/>
      <c r="M23" s="33"/>
      <c r="N23" s="33"/>
      <c r="O23" s="33"/>
    </row>
    <row r="24" spans="1: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 algorithmName="SHA-512" hashValue="J0LchLGfwVKmwLK6KQILHbu22CHswNz8hpbJQy4/xlEsTschIo9PiObk0jh45V5FNuk2NzCblym80cHitCKnPw==" saltValue="1kJMeFlHjN1I5zdBYN+1zA==" spinCount="100000" sheet="1" formatCells="0" insertRows="0"/>
  <mergeCells count="37">
    <mergeCell ref="A20:C20"/>
    <mergeCell ref="D3:E3"/>
    <mergeCell ref="D4:E6"/>
    <mergeCell ref="I4:K6"/>
    <mergeCell ref="M7:N7"/>
    <mergeCell ref="M8:N8"/>
    <mergeCell ref="F3:H3"/>
    <mergeCell ref="F4:H6"/>
    <mergeCell ref="I3:K3"/>
    <mergeCell ref="L3:N6"/>
    <mergeCell ref="L19:N19"/>
    <mergeCell ref="M10:N10"/>
    <mergeCell ref="M11:N11"/>
    <mergeCell ref="M13:N13"/>
    <mergeCell ref="D20:N20"/>
    <mergeCell ref="K22:L22"/>
    <mergeCell ref="G22:H22"/>
    <mergeCell ref="D19:G19"/>
    <mergeCell ref="M22:N22"/>
    <mergeCell ref="I22:J22"/>
    <mergeCell ref="K21:L21"/>
    <mergeCell ref="A21:C21"/>
    <mergeCell ref="A22:C22"/>
    <mergeCell ref="A1:N2"/>
    <mergeCell ref="A3:C3"/>
    <mergeCell ref="A4:C6"/>
    <mergeCell ref="A7:B7"/>
    <mergeCell ref="A19:C19"/>
    <mergeCell ref="D21:F21"/>
    <mergeCell ref="G21:H21"/>
    <mergeCell ref="D22:F22"/>
    <mergeCell ref="I21:J21"/>
    <mergeCell ref="M21:N21"/>
    <mergeCell ref="M12:N12"/>
    <mergeCell ref="M18:N18"/>
    <mergeCell ref="M14:N14"/>
    <mergeCell ref="M9:N9"/>
  </mergeCells>
  <phoneticPr fontId="32" type="noConversion"/>
  <pageMargins left="0.7" right="0.7" top="0.75" bottom="0.75" header="0.3" footer="0.3"/>
  <pageSetup paperSize="9" scale="87" fitToHeight="0" orientation="landscape" r:id="rId1"/>
  <headerFooter>
    <oddHeader>&amp;L&amp;"微軟正黑體,標準"&amp;10 110年1月版</oddHeader>
    <oddFooter>&amp;R&amp;10第 &amp;P 頁，共 &amp;N 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topLeftCell="A19" zoomScaleNormal="100" zoomScaleSheetLayoutView="96" workbookViewId="0">
      <selection activeCell="L12" sqref="L12"/>
    </sheetView>
  </sheetViews>
  <sheetFormatPr defaultRowHeight="17"/>
  <cols>
    <col min="1" max="1" width="4.08984375" customWidth="1"/>
    <col min="2" max="2" width="9.90625" customWidth="1"/>
    <col min="3" max="3" width="10.90625" customWidth="1"/>
    <col min="4" max="4" width="6.08984375" customWidth="1"/>
    <col min="5" max="5" width="4.90625" customWidth="1"/>
    <col min="6" max="6" width="7.36328125" customWidth="1"/>
    <col min="7" max="7" width="8.453125" customWidth="1"/>
    <col min="8" max="8" width="9.7265625" customWidth="1"/>
    <col min="9" max="9" width="9.453125" customWidth="1"/>
    <col min="10" max="10" width="10.36328125" customWidth="1"/>
    <col min="11" max="11" width="9.6328125" customWidth="1"/>
    <col min="12" max="12" width="6.453125" customWidth="1"/>
    <col min="13" max="13" width="6.90625" customWidth="1"/>
    <col min="14" max="14" width="14.36328125" customWidth="1"/>
    <col min="15" max="15" width="6.453125" customWidth="1"/>
    <col min="16" max="16" width="10.36328125" customWidth="1"/>
  </cols>
  <sheetData>
    <row r="2" spans="1:16" ht="15.65" customHeight="1">
      <c r="B2" s="354" t="s">
        <v>117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8"/>
      <c r="N2" s="8"/>
      <c r="O2" s="8"/>
      <c r="P2" s="8"/>
    </row>
    <row r="3" spans="1:16" ht="15.65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9"/>
      <c r="N3" s="9"/>
      <c r="O3" s="9"/>
      <c r="P3" s="9"/>
    </row>
    <row r="4" spans="1:16" ht="19.5" customHeight="1">
      <c r="A4" s="359" t="s">
        <v>15</v>
      </c>
      <c r="B4" s="360"/>
      <c r="C4" s="361"/>
      <c r="D4" s="365" t="s">
        <v>16</v>
      </c>
      <c r="E4" s="365"/>
      <c r="F4" s="365"/>
      <c r="G4" s="365" t="s">
        <v>17</v>
      </c>
      <c r="H4" s="365"/>
      <c r="I4" s="359" t="s">
        <v>41</v>
      </c>
      <c r="J4" s="360"/>
      <c r="K4" s="360"/>
      <c r="L4" s="361"/>
      <c r="M4" s="10"/>
      <c r="N4" s="10"/>
      <c r="O4" s="10"/>
    </row>
    <row r="5" spans="1:16" ht="16.5" customHeight="1">
      <c r="A5" s="458"/>
      <c r="B5" s="459"/>
      <c r="C5" s="460"/>
      <c r="D5" s="461"/>
      <c r="E5" s="461"/>
      <c r="F5" s="461"/>
      <c r="G5" s="366">
        <f>ROUND(J26,0)</f>
        <v>0</v>
      </c>
      <c r="H5" s="366"/>
      <c r="I5" s="362"/>
      <c r="J5" s="363"/>
      <c r="K5" s="363"/>
      <c r="L5" s="364"/>
      <c r="M5" s="10"/>
      <c r="N5" s="10"/>
      <c r="O5" s="10"/>
    </row>
    <row r="6" spans="1:16" ht="17.149999999999999" customHeight="1">
      <c r="A6" s="458"/>
      <c r="B6" s="459"/>
      <c r="C6" s="460"/>
      <c r="D6" s="461"/>
      <c r="E6" s="461"/>
      <c r="F6" s="461"/>
      <c r="G6" s="366"/>
      <c r="H6" s="366"/>
      <c r="I6" s="362"/>
      <c r="J6" s="363"/>
      <c r="K6" s="363"/>
      <c r="L6" s="364"/>
      <c r="M6" s="10"/>
      <c r="N6" s="10"/>
      <c r="O6" s="10"/>
    </row>
    <row r="7" spans="1:16" ht="17.149999999999999" customHeight="1">
      <c r="A7" s="458"/>
      <c r="B7" s="459"/>
      <c r="C7" s="460"/>
      <c r="D7" s="461"/>
      <c r="E7" s="461"/>
      <c r="F7" s="461"/>
      <c r="G7" s="366"/>
      <c r="H7" s="366"/>
      <c r="I7" s="362"/>
      <c r="J7" s="363"/>
      <c r="K7" s="363"/>
      <c r="L7" s="364"/>
      <c r="M7" s="10"/>
      <c r="N7" s="10"/>
      <c r="O7" s="10"/>
    </row>
    <row r="8" spans="1:16" ht="19.5">
      <c r="B8" s="12"/>
      <c r="C8" s="12"/>
      <c r="D8" s="12"/>
      <c r="E8" s="12"/>
      <c r="F8" s="12"/>
      <c r="G8" s="12"/>
      <c r="H8" s="12"/>
      <c r="I8" s="367">
        <f ca="1">TODAY()</f>
        <v>45047</v>
      </c>
      <c r="J8" s="367"/>
      <c r="K8" s="368" t="s">
        <v>49</v>
      </c>
      <c r="L8" s="369"/>
    </row>
    <row r="9" spans="1:16" ht="42.75" customHeight="1">
      <c r="A9" s="29"/>
      <c r="B9" s="11" t="s">
        <v>31</v>
      </c>
      <c r="C9" s="11" t="s">
        <v>0</v>
      </c>
      <c r="D9" s="11" t="s">
        <v>6</v>
      </c>
      <c r="E9" s="11" t="s">
        <v>27</v>
      </c>
      <c r="F9" s="11" t="s">
        <v>28</v>
      </c>
      <c r="G9" s="11" t="s">
        <v>4</v>
      </c>
      <c r="H9" s="11" t="s">
        <v>29</v>
      </c>
      <c r="I9" s="135" t="s">
        <v>8</v>
      </c>
      <c r="J9" s="11" t="s">
        <v>5</v>
      </c>
      <c r="K9" s="11" t="s">
        <v>30</v>
      </c>
      <c r="L9" s="16" t="s">
        <v>10</v>
      </c>
      <c r="M9" s="12"/>
      <c r="N9" s="12"/>
      <c r="O9" s="12"/>
      <c r="P9" s="12"/>
    </row>
    <row r="10" spans="1:16" ht="25.5" customHeight="1">
      <c r="A10" s="62">
        <v>1</v>
      </c>
      <c r="B10" s="55" t="s">
        <v>33</v>
      </c>
      <c r="C10" s="55"/>
      <c r="D10" s="55"/>
      <c r="E10" s="55" t="s">
        <v>7</v>
      </c>
      <c r="F10" s="56"/>
      <c r="G10" s="56"/>
      <c r="H10" s="127">
        <f>F10*G10</f>
        <v>0</v>
      </c>
      <c r="I10" s="127">
        <f>ROUND(H10*2.11%,0)</f>
        <v>0</v>
      </c>
      <c r="J10" s="127">
        <f>H10+I10</f>
        <v>0</v>
      </c>
      <c r="K10" s="127">
        <f>H10</f>
        <v>0</v>
      </c>
      <c r="L10" s="55"/>
      <c r="M10" s="12"/>
      <c r="N10" s="12"/>
      <c r="O10" s="12"/>
      <c r="P10" s="12"/>
    </row>
    <row r="11" spans="1:16" ht="25.5" customHeight="1">
      <c r="A11" s="62">
        <v>2</v>
      </c>
      <c r="B11" s="55"/>
      <c r="C11" s="55"/>
      <c r="D11" s="55"/>
      <c r="E11" s="55"/>
      <c r="F11" s="56"/>
      <c r="G11" s="56"/>
      <c r="H11" s="127">
        <f>F11*G11</f>
        <v>0</v>
      </c>
      <c r="I11" s="127">
        <f t="shared" ref="I11:I25" si="0">ROUND(H11*2.11%,0)</f>
        <v>0</v>
      </c>
      <c r="J11" s="127">
        <f>H11+I11</f>
        <v>0</v>
      </c>
      <c r="K11" s="127">
        <f>H11</f>
        <v>0</v>
      </c>
      <c r="L11" s="55"/>
      <c r="M11" s="12"/>
      <c r="N11" s="12"/>
      <c r="O11" s="12"/>
      <c r="P11" s="12"/>
    </row>
    <row r="12" spans="1:16" ht="25.5" customHeight="1">
      <c r="A12" s="62">
        <v>3</v>
      </c>
      <c r="B12" s="55"/>
      <c r="C12" s="55"/>
      <c r="D12" s="55"/>
      <c r="E12" s="55"/>
      <c r="F12" s="56"/>
      <c r="G12" s="56"/>
      <c r="H12" s="127">
        <f t="shared" ref="H12:H16" si="1">F12*G12</f>
        <v>0</v>
      </c>
      <c r="I12" s="127">
        <f t="shared" si="0"/>
        <v>0</v>
      </c>
      <c r="J12" s="127">
        <f t="shared" ref="J12:J16" si="2">H12+I12</f>
        <v>0</v>
      </c>
      <c r="K12" s="127">
        <f t="shared" ref="K12:K16" si="3">H12</f>
        <v>0</v>
      </c>
      <c r="L12" s="55"/>
      <c r="M12" s="12"/>
      <c r="N12" s="12"/>
      <c r="O12" s="12"/>
      <c r="P12" s="12"/>
    </row>
    <row r="13" spans="1:16" ht="25.5" customHeight="1">
      <c r="A13" s="62">
        <v>4</v>
      </c>
      <c r="B13" s="55"/>
      <c r="C13" s="55"/>
      <c r="D13" s="55"/>
      <c r="E13" s="55"/>
      <c r="F13" s="56"/>
      <c r="G13" s="56"/>
      <c r="H13" s="127">
        <f t="shared" si="1"/>
        <v>0</v>
      </c>
      <c r="I13" s="127">
        <f t="shared" si="0"/>
        <v>0</v>
      </c>
      <c r="J13" s="127">
        <f t="shared" si="2"/>
        <v>0</v>
      </c>
      <c r="K13" s="127">
        <f t="shared" si="3"/>
        <v>0</v>
      </c>
      <c r="L13" s="55"/>
      <c r="M13" s="12"/>
      <c r="N13" s="12"/>
      <c r="O13" s="12"/>
      <c r="P13" s="12"/>
    </row>
    <row r="14" spans="1:16" ht="25.5" customHeight="1">
      <c r="A14" s="62">
        <v>5</v>
      </c>
      <c r="B14" s="55"/>
      <c r="C14" s="55"/>
      <c r="D14" s="55"/>
      <c r="E14" s="55"/>
      <c r="F14" s="56"/>
      <c r="G14" s="56"/>
      <c r="H14" s="127">
        <f t="shared" si="1"/>
        <v>0</v>
      </c>
      <c r="I14" s="127">
        <f t="shared" si="0"/>
        <v>0</v>
      </c>
      <c r="J14" s="127">
        <f t="shared" si="2"/>
        <v>0</v>
      </c>
      <c r="K14" s="127">
        <f t="shared" si="3"/>
        <v>0</v>
      </c>
      <c r="L14" s="55"/>
      <c r="M14" s="12"/>
      <c r="N14" s="12"/>
      <c r="O14" s="12"/>
      <c r="P14" s="12"/>
    </row>
    <row r="15" spans="1:16" ht="25.5" customHeight="1">
      <c r="A15" s="62">
        <v>6</v>
      </c>
      <c r="B15" s="55"/>
      <c r="C15" s="55"/>
      <c r="D15" s="55"/>
      <c r="E15" s="55"/>
      <c r="F15" s="56"/>
      <c r="G15" s="56"/>
      <c r="H15" s="127">
        <f t="shared" si="1"/>
        <v>0</v>
      </c>
      <c r="I15" s="127">
        <f t="shared" si="0"/>
        <v>0</v>
      </c>
      <c r="J15" s="127">
        <f t="shared" si="2"/>
        <v>0</v>
      </c>
      <c r="K15" s="127">
        <f t="shared" si="3"/>
        <v>0</v>
      </c>
      <c r="L15" s="55"/>
      <c r="M15" s="12"/>
      <c r="N15" s="12"/>
      <c r="O15" s="12"/>
      <c r="P15" s="12"/>
    </row>
    <row r="16" spans="1:16" ht="25.5" customHeight="1">
      <c r="A16" s="62">
        <v>7</v>
      </c>
      <c r="B16" s="55"/>
      <c r="C16" s="55"/>
      <c r="D16" s="55"/>
      <c r="E16" s="55"/>
      <c r="F16" s="56"/>
      <c r="G16" s="56"/>
      <c r="H16" s="127">
        <f t="shared" si="1"/>
        <v>0</v>
      </c>
      <c r="I16" s="127">
        <f t="shared" si="0"/>
        <v>0</v>
      </c>
      <c r="J16" s="127">
        <f t="shared" si="2"/>
        <v>0</v>
      </c>
      <c r="K16" s="127">
        <f t="shared" si="3"/>
        <v>0</v>
      </c>
      <c r="L16" s="55"/>
      <c r="M16" s="12"/>
      <c r="N16" s="12"/>
      <c r="O16" s="12"/>
      <c r="P16" s="12"/>
    </row>
    <row r="17" spans="1:16" ht="25.5" customHeight="1">
      <c r="A17" s="62">
        <v>8</v>
      </c>
      <c r="B17" s="55"/>
      <c r="C17" s="55"/>
      <c r="D17" s="55"/>
      <c r="E17" s="55"/>
      <c r="F17" s="56"/>
      <c r="G17" s="56"/>
      <c r="H17" s="127">
        <f t="shared" ref="H17" si="4">F17*G17</f>
        <v>0</v>
      </c>
      <c r="I17" s="127">
        <f t="shared" si="0"/>
        <v>0</v>
      </c>
      <c r="J17" s="127">
        <f t="shared" ref="J17" si="5">H17+I17</f>
        <v>0</v>
      </c>
      <c r="K17" s="127">
        <f t="shared" ref="K17" si="6">H17</f>
        <v>0</v>
      </c>
      <c r="L17" s="55"/>
      <c r="M17" s="12"/>
      <c r="N17" s="12"/>
      <c r="O17" s="12"/>
      <c r="P17" s="12"/>
    </row>
    <row r="18" spans="1:16" ht="25.5" customHeight="1">
      <c r="A18" s="62">
        <v>9</v>
      </c>
      <c r="B18" s="55"/>
      <c r="C18" s="55"/>
      <c r="D18" s="55"/>
      <c r="E18" s="55"/>
      <c r="F18" s="56"/>
      <c r="G18" s="56"/>
      <c r="H18" s="127">
        <f t="shared" ref="H18:H19" si="7">F18*G18</f>
        <v>0</v>
      </c>
      <c r="I18" s="127">
        <f t="shared" si="0"/>
        <v>0</v>
      </c>
      <c r="J18" s="127">
        <f t="shared" ref="J18:J19" si="8">H18+I18</f>
        <v>0</v>
      </c>
      <c r="K18" s="127">
        <f t="shared" ref="K18:K19" si="9">H18</f>
        <v>0</v>
      </c>
      <c r="L18" s="55"/>
      <c r="M18" s="12"/>
      <c r="N18" s="12"/>
      <c r="O18" s="12"/>
      <c r="P18" s="12"/>
    </row>
    <row r="19" spans="1:16" ht="25.5" customHeight="1">
      <c r="A19" s="62">
        <v>10</v>
      </c>
      <c r="B19" s="55"/>
      <c r="C19" s="55"/>
      <c r="D19" s="55"/>
      <c r="E19" s="55"/>
      <c r="F19" s="56"/>
      <c r="G19" s="56"/>
      <c r="H19" s="127">
        <f t="shared" si="7"/>
        <v>0</v>
      </c>
      <c r="I19" s="127">
        <f t="shared" si="0"/>
        <v>0</v>
      </c>
      <c r="J19" s="127">
        <f t="shared" si="8"/>
        <v>0</v>
      </c>
      <c r="K19" s="127">
        <f t="shared" si="9"/>
        <v>0</v>
      </c>
      <c r="L19" s="55"/>
      <c r="M19" s="12"/>
      <c r="N19" s="12"/>
      <c r="O19" s="12"/>
      <c r="P19" s="12"/>
    </row>
    <row r="20" spans="1:16" ht="25.5" customHeight="1">
      <c r="A20" s="62">
        <v>11</v>
      </c>
      <c r="B20" s="55"/>
      <c r="C20" s="55"/>
      <c r="D20" s="55"/>
      <c r="E20" s="55"/>
      <c r="F20" s="56"/>
      <c r="G20" s="56"/>
      <c r="H20" s="127">
        <f t="shared" ref="H20:H22" si="10">F20*G20</f>
        <v>0</v>
      </c>
      <c r="I20" s="127">
        <f t="shared" si="0"/>
        <v>0</v>
      </c>
      <c r="J20" s="127">
        <f t="shared" ref="J20:J22" si="11">H20+I20</f>
        <v>0</v>
      </c>
      <c r="K20" s="127">
        <f t="shared" ref="K20:K22" si="12">H20</f>
        <v>0</v>
      </c>
      <c r="L20" s="55"/>
      <c r="M20" s="12"/>
      <c r="N20" s="12"/>
      <c r="O20" s="12"/>
      <c r="P20" s="12"/>
    </row>
    <row r="21" spans="1:16" ht="25.5" customHeight="1">
      <c r="A21" s="62">
        <v>12</v>
      </c>
      <c r="B21" s="55"/>
      <c r="C21" s="55"/>
      <c r="D21" s="55"/>
      <c r="E21" s="55"/>
      <c r="F21" s="56"/>
      <c r="G21" s="56"/>
      <c r="H21" s="127">
        <f t="shared" si="10"/>
        <v>0</v>
      </c>
      <c r="I21" s="127">
        <f t="shared" si="0"/>
        <v>0</v>
      </c>
      <c r="J21" s="127">
        <f t="shared" si="11"/>
        <v>0</v>
      </c>
      <c r="K21" s="127">
        <f t="shared" si="12"/>
        <v>0</v>
      </c>
      <c r="L21" s="55"/>
      <c r="M21" s="12"/>
      <c r="N21" s="12"/>
      <c r="O21" s="12"/>
      <c r="P21" s="12"/>
    </row>
    <row r="22" spans="1:16" ht="25.5" customHeight="1">
      <c r="A22" s="62">
        <v>13</v>
      </c>
      <c r="B22" s="55"/>
      <c r="C22" s="55"/>
      <c r="D22" s="55"/>
      <c r="E22" s="55"/>
      <c r="F22" s="56"/>
      <c r="G22" s="56"/>
      <c r="H22" s="127">
        <f t="shared" si="10"/>
        <v>0</v>
      </c>
      <c r="I22" s="127">
        <f t="shared" si="0"/>
        <v>0</v>
      </c>
      <c r="J22" s="127">
        <f t="shared" si="11"/>
        <v>0</v>
      </c>
      <c r="K22" s="127">
        <f t="shared" si="12"/>
        <v>0</v>
      </c>
      <c r="L22" s="55"/>
      <c r="M22" s="12"/>
      <c r="N22" s="12"/>
      <c r="O22" s="12"/>
      <c r="P22" s="12"/>
    </row>
    <row r="23" spans="1:16" ht="25.5" customHeight="1">
      <c r="A23" s="62">
        <v>14</v>
      </c>
      <c r="B23" s="55"/>
      <c r="C23" s="55"/>
      <c r="D23" s="55"/>
      <c r="E23" s="55"/>
      <c r="F23" s="56"/>
      <c r="G23" s="56"/>
      <c r="H23" s="127">
        <f t="shared" ref="H23:H25" si="13">F23*G23</f>
        <v>0</v>
      </c>
      <c r="I23" s="127">
        <f t="shared" si="0"/>
        <v>0</v>
      </c>
      <c r="J23" s="127">
        <f t="shared" ref="J23:J25" si="14">H23+I23</f>
        <v>0</v>
      </c>
      <c r="K23" s="127">
        <f t="shared" ref="K23:K25" si="15">H23</f>
        <v>0</v>
      </c>
      <c r="L23" s="55"/>
      <c r="M23" s="12"/>
      <c r="N23" s="12"/>
      <c r="O23" s="12"/>
      <c r="P23" s="12"/>
    </row>
    <row r="24" spans="1:16" ht="25.5" customHeight="1">
      <c r="A24" s="62">
        <v>15</v>
      </c>
      <c r="B24" s="130"/>
      <c r="C24" s="130"/>
      <c r="D24" s="130"/>
      <c r="E24" s="130"/>
      <c r="F24" s="56"/>
      <c r="G24" s="56"/>
      <c r="H24" s="127">
        <f t="shared" ref="H24" si="16">F24*G24</f>
        <v>0</v>
      </c>
      <c r="I24" s="127">
        <f t="shared" ref="I24" si="17">ROUND(H24*2.11%,0)</f>
        <v>0</v>
      </c>
      <c r="J24" s="127">
        <f t="shared" ref="J24" si="18">H24+I24</f>
        <v>0</v>
      </c>
      <c r="K24" s="127">
        <f t="shared" ref="K24" si="19">H24</f>
        <v>0</v>
      </c>
      <c r="L24" s="130"/>
      <c r="M24" s="12"/>
      <c r="N24" s="12"/>
      <c r="O24" s="12"/>
      <c r="P24" s="12"/>
    </row>
    <row r="25" spans="1:16" ht="25.5" customHeight="1">
      <c r="A25" s="62">
        <v>16</v>
      </c>
      <c r="B25" s="55"/>
      <c r="C25" s="55"/>
      <c r="D25" s="55"/>
      <c r="E25" s="55"/>
      <c r="F25" s="56"/>
      <c r="G25" s="56"/>
      <c r="H25" s="127">
        <f t="shared" si="13"/>
        <v>0</v>
      </c>
      <c r="I25" s="127">
        <f t="shared" si="0"/>
        <v>0</v>
      </c>
      <c r="J25" s="127">
        <f t="shared" si="14"/>
        <v>0</v>
      </c>
      <c r="K25" s="127">
        <f t="shared" si="15"/>
        <v>0</v>
      </c>
      <c r="L25" s="55"/>
      <c r="M25" s="12"/>
      <c r="N25" s="12"/>
      <c r="O25" s="12"/>
      <c r="P25" s="12"/>
    </row>
    <row r="26" spans="1:16" ht="21" customHeight="1">
      <c r="A26" s="370" t="s">
        <v>5</v>
      </c>
      <c r="B26" s="371"/>
      <c r="C26" s="372"/>
      <c r="D26" s="357">
        <f>SUM(F10:F25)</f>
        <v>0</v>
      </c>
      <c r="E26" s="358"/>
      <c r="F26" s="358"/>
      <c r="G26" s="358"/>
      <c r="H26" s="127">
        <f>SUM(H10:H25)</f>
        <v>0</v>
      </c>
      <c r="I26" s="127">
        <f>SUM(I10:I25)</f>
        <v>0</v>
      </c>
      <c r="J26" s="127">
        <f>SUM(J10:J25)</f>
        <v>0</v>
      </c>
      <c r="K26" s="127">
        <f>SUM(K10:K25)</f>
        <v>0</v>
      </c>
      <c r="L26" s="128" t="str">
        <f>IF(H26=K26,"ok","錯誤")</f>
        <v>ok</v>
      </c>
      <c r="M26" s="12"/>
      <c r="N26" s="12"/>
      <c r="O26" s="12"/>
      <c r="P26" s="12"/>
    </row>
    <row r="27" spans="1:16" ht="21" customHeight="1">
      <c r="A27" s="370" t="s">
        <v>18</v>
      </c>
      <c r="B27" s="371"/>
      <c r="C27" s="372"/>
      <c r="D27" s="356">
        <f>G5</f>
        <v>0</v>
      </c>
      <c r="E27" s="356"/>
      <c r="F27" s="356"/>
      <c r="G27" s="356"/>
      <c r="H27" s="356"/>
      <c r="I27" s="356"/>
      <c r="J27" s="356"/>
      <c r="K27" s="356"/>
      <c r="L27" s="356"/>
    </row>
    <row r="28" spans="1:16" ht="31.5" customHeight="1">
      <c r="A28" s="324" t="s">
        <v>21</v>
      </c>
      <c r="B28" s="325"/>
      <c r="C28" s="326"/>
      <c r="D28" s="324" t="s">
        <v>45</v>
      </c>
      <c r="E28" s="325"/>
      <c r="F28" s="326"/>
      <c r="G28" s="339" t="s">
        <v>25</v>
      </c>
      <c r="H28" s="340"/>
      <c r="I28" s="341"/>
      <c r="J28" s="327" t="s">
        <v>87</v>
      </c>
      <c r="K28" s="328"/>
      <c r="L28" s="329"/>
    </row>
    <row r="29" spans="1:16" ht="35.15" customHeight="1">
      <c r="A29" s="351"/>
      <c r="B29" s="352"/>
      <c r="C29" s="353"/>
      <c r="D29" s="321"/>
      <c r="E29" s="322"/>
      <c r="F29" s="323"/>
      <c r="G29" s="342"/>
      <c r="H29" s="343"/>
      <c r="I29" s="344"/>
      <c r="J29" s="330"/>
      <c r="K29" s="331"/>
      <c r="L29" s="332"/>
    </row>
    <row r="30" spans="1:16" ht="19.5" customHeight="1">
      <c r="A30" s="324" t="s">
        <v>44</v>
      </c>
      <c r="B30" s="325"/>
      <c r="C30" s="326"/>
      <c r="D30" s="324" t="s">
        <v>46</v>
      </c>
      <c r="E30" s="325"/>
      <c r="F30" s="326"/>
      <c r="G30" s="345"/>
      <c r="H30" s="346"/>
      <c r="I30" s="347"/>
      <c r="J30" s="333"/>
      <c r="K30" s="334"/>
      <c r="L30" s="335"/>
      <c r="M30" s="6"/>
      <c r="N30" s="5"/>
      <c r="O30" s="5"/>
      <c r="P30" s="5"/>
    </row>
    <row r="31" spans="1:16" ht="35.15" customHeight="1">
      <c r="A31" s="351"/>
      <c r="B31" s="352"/>
      <c r="C31" s="353"/>
      <c r="D31" s="321"/>
      <c r="E31" s="322"/>
      <c r="F31" s="323"/>
      <c r="G31" s="348"/>
      <c r="H31" s="349"/>
      <c r="I31" s="350"/>
      <c r="J31" s="336"/>
      <c r="K31" s="337"/>
      <c r="L31" s="338"/>
      <c r="M31" s="1"/>
      <c r="N31" s="1"/>
    </row>
    <row r="32" spans="1:16" ht="36.65" customHeight="1">
      <c r="B32" s="319" t="s">
        <v>48</v>
      </c>
      <c r="C32" s="319"/>
      <c r="D32" s="320"/>
      <c r="E32" s="320"/>
      <c r="F32" s="320"/>
      <c r="G32" s="320"/>
      <c r="H32" s="320"/>
      <c r="I32" s="320"/>
      <c r="J32" s="320"/>
      <c r="K32" s="320"/>
      <c r="L32" s="320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 algorithmName="SHA-512" hashValue="xk6OLYHvtOnHXd6mIyqk8vnc1lg9b4bvkgZJwnZME2VcHW3/AbcYTSlXNSXarooqo6e9tetDaka2oZdyR4fUsw==" saltValue="txo5V0S6RosREXLlsae/kw==" spinCount="100000" sheet="1" formatCells="0" formatRows="0" insertRows="0" deleteRows="0"/>
  <mergeCells count="28">
    <mergeCell ref="B2:L3"/>
    <mergeCell ref="D27:L27"/>
    <mergeCell ref="D26:G26"/>
    <mergeCell ref="I4:L4"/>
    <mergeCell ref="I5:L7"/>
    <mergeCell ref="D4:F4"/>
    <mergeCell ref="D5:F7"/>
    <mergeCell ref="G4:H4"/>
    <mergeCell ref="G5:H7"/>
    <mergeCell ref="I8:J8"/>
    <mergeCell ref="K8:L8"/>
    <mergeCell ref="A4:C4"/>
    <mergeCell ref="A5:C7"/>
    <mergeCell ref="A26:C26"/>
    <mergeCell ref="A27:C27"/>
    <mergeCell ref="B32:L32"/>
    <mergeCell ref="D29:F29"/>
    <mergeCell ref="D30:F30"/>
    <mergeCell ref="D31:F31"/>
    <mergeCell ref="J28:L28"/>
    <mergeCell ref="J29:L31"/>
    <mergeCell ref="G28:I28"/>
    <mergeCell ref="G29:I31"/>
    <mergeCell ref="A28:C28"/>
    <mergeCell ref="A29:C29"/>
    <mergeCell ref="A30:C30"/>
    <mergeCell ref="A31:C31"/>
    <mergeCell ref="D28:F28"/>
  </mergeCells>
  <phoneticPr fontId="5" type="noConversion"/>
  <pageMargins left="0.7" right="0.7" top="0.75" bottom="0.75" header="0.3" footer="0.3"/>
  <pageSetup paperSize="9" scale="89" fitToHeight="0" orientation="portrait" r:id="rId1"/>
  <headerFooter>
    <oddHeader>&amp;L&amp;"微軟正黑體,標準"&amp;10 110年1月版&amp;R&amp;"微軟正黑體,標準"&amp;10第 &amp;P 頁，共 &amp;N 頁</oddHeader>
    <oddFooter>&amp;R&amp;10第 &amp;P 頁，共 &amp;N 頁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zoomScale="82" zoomScaleNormal="82" zoomScaleSheetLayoutView="69" zoomScalePageLayoutView="82" workbookViewId="0">
      <selection activeCell="S8" sqref="S8"/>
    </sheetView>
  </sheetViews>
  <sheetFormatPr defaultColWidth="7.1796875" defaultRowHeight="17"/>
  <cols>
    <col min="1" max="1" width="3.36328125" customWidth="1"/>
    <col min="2" max="2" width="6.54296875" customWidth="1"/>
    <col min="3" max="3" width="10.36328125" customWidth="1"/>
    <col min="4" max="4" width="4.6328125" customWidth="1"/>
    <col min="5" max="5" width="10.6328125" customWidth="1"/>
    <col min="6" max="6" width="19.26953125" customWidth="1"/>
    <col min="7" max="7" width="3.453125" customWidth="1"/>
    <col min="8" max="8" width="4.453125" customWidth="1"/>
    <col min="9" max="9" width="5.36328125" customWidth="1"/>
    <col min="10" max="10" width="8.08984375" customWidth="1"/>
    <col min="11" max="11" width="8" customWidth="1"/>
    <col min="12" max="12" width="8.08984375" customWidth="1"/>
    <col min="13" max="13" width="7" customWidth="1"/>
    <col min="14" max="14" width="7.453125" customWidth="1"/>
    <col min="15" max="17" width="6.54296875" customWidth="1"/>
    <col min="18" max="18" width="7.90625" customWidth="1"/>
    <col min="19" max="19" width="16.81640625" customWidth="1"/>
    <col min="20" max="20" width="16.1796875" customWidth="1"/>
  </cols>
  <sheetData>
    <row r="1" spans="1:20" ht="17.5" customHeight="1">
      <c r="A1" s="204" t="s">
        <v>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7.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ht="16.399999999999999" customHeight="1" thickTop="1" thickBot="1">
      <c r="A3" s="205" t="s">
        <v>15</v>
      </c>
      <c r="B3" s="206"/>
      <c r="C3" s="207"/>
      <c r="D3" s="205" t="s">
        <v>16</v>
      </c>
      <c r="E3" s="213"/>
      <c r="F3" s="19" t="s">
        <v>17</v>
      </c>
      <c r="G3" s="221" t="s">
        <v>40</v>
      </c>
      <c r="H3" s="222"/>
      <c r="I3" s="222"/>
      <c r="J3" s="222"/>
      <c r="K3" s="223"/>
      <c r="L3" s="223"/>
      <c r="M3" s="378" t="s">
        <v>19</v>
      </c>
      <c r="N3" s="320"/>
      <c r="O3" s="320"/>
      <c r="P3" s="320"/>
      <c r="Q3" s="320"/>
      <c r="R3" s="320"/>
      <c r="S3" s="380" t="s">
        <v>109</v>
      </c>
      <c r="T3" s="381"/>
    </row>
    <row r="4" spans="1:20" ht="17.5" thickTop="1">
      <c r="A4" s="386"/>
      <c r="B4" s="387"/>
      <c r="C4" s="388"/>
      <c r="D4" s="216"/>
      <c r="E4" s="217"/>
      <c r="F4" s="389">
        <f>N19</f>
        <v>0</v>
      </c>
      <c r="G4" s="224"/>
      <c r="H4" s="224"/>
      <c r="I4" s="224"/>
      <c r="J4" s="224"/>
      <c r="K4" s="225"/>
      <c r="L4" s="225"/>
      <c r="M4" s="379"/>
      <c r="N4" s="319"/>
      <c r="O4" s="319"/>
      <c r="P4" s="319"/>
      <c r="Q4" s="319"/>
      <c r="R4" s="319"/>
      <c r="S4" s="117" t="s">
        <v>99</v>
      </c>
      <c r="T4" s="118" t="s">
        <v>100</v>
      </c>
    </row>
    <row r="5" spans="1:20" ht="17.5" thickBot="1">
      <c r="A5" s="386"/>
      <c r="B5" s="387"/>
      <c r="C5" s="388"/>
      <c r="D5" s="216"/>
      <c r="E5" s="217"/>
      <c r="F5" s="390"/>
      <c r="G5" s="224"/>
      <c r="H5" s="224"/>
      <c r="I5" s="224"/>
      <c r="J5" s="224"/>
      <c r="K5" s="225"/>
      <c r="L5" s="225"/>
      <c r="M5" s="379"/>
      <c r="N5" s="319"/>
      <c r="O5" s="319"/>
      <c r="P5" s="319"/>
      <c r="Q5" s="319"/>
      <c r="R5" s="319"/>
      <c r="S5" s="115">
        <f>K19+O19</f>
        <v>0</v>
      </c>
      <c r="T5" s="116">
        <f>L19+P19</f>
        <v>0</v>
      </c>
    </row>
    <row r="6" spans="1:20" ht="18" thickTop="1" thickBot="1">
      <c r="A6" s="386"/>
      <c r="B6" s="387"/>
      <c r="C6" s="388"/>
      <c r="D6" s="217"/>
      <c r="E6" s="217"/>
      <c r="F6" s="391"/>
      <c r="G6" s="224"/>
      <c r="H6" s="224"/>
      <c r="I6" s="224"/>
      <c r="J6" s="224"/>
      <c r="K6" s="227"/>
      <c r="L6" s="227"/>
      <c r="M6" s="379"/>
      <c r="N6" s="319"/>
      <c r="O6" s="319"/>
      <c r="P6" s="319"/>
      <c r="Q6" s="319"/>
      <c r="R6" s="319"/>
      <c r="S6" s="113"/>
      <c r="T6" s="114"/>
    </row>
    <row r="7" spans="1:20" ht="17.5" thickTop="1">
      <c r="B7" s="1"/>
      <c r="C7" s="1"/>
      <c r="D7" s="1"/>
      <c r="E7" s="1"/>
      <c r="F7" s="1"/>
      <c r="G7" s="1"/>
      <c r="H7" s="1"/>
      <c r="I7" s="1"/>
      <c r="J7" s="1"/>
      <c r="K7" s="375" t="s">
        <v>103</v>
      </c>
      <c r="L7" s="376"/>
      <c r="M7" s="1"/>
      <c r="N7" s="1"/>
      <c r="O7" s="375" t="s">
        <v>93</v>
      </c>
      <c r="P7" s="377"/>
      <c r="Q7" s="376"/>
      <c r="R7" s="7" t="s">
        <v>26</v>
      </c>
      <c r="S7" s="137">
        <f ca="1">TODAY()</f>
        <v>45047</v>
      </c>
      <c r="T7" s="21" t="s">
        <v>43</v>
      </c>
    </row>
    <row r="8" spans="1:20" ht="32.5" customHeight="1" thickBot="1">
      <c r="A8" s="28"/>
      <c r="B8" s="4" t="s">
        <v>20</v>
      </c>
      <c r="C8" s="69" t="s">
        <v>0</v>
      </c>
      <c r="D8" s="49" t="s">
        <v>6</v>
      </c>
      <c r="E8" s="49" t="s">
        <v>1</v>
      </c>
      <c r="F8" s="49" t="s">
        <v>2</v>
      </c>
      <c r="G8" s="49" t="s">
        <v>35</v>
      </c>
      <c r="H8" s="49" t="s">
        <v>3</v>
      </c>
      <c r="I8" s="49" t="s">
        <v>4</v>
      </c>
      <c r="J8" s="99" t="s">
        <v>11</v>
      </c>
      <c r="K8" s="100" t="s">
        <v>102</v>
      </c>
      <c r="L8" s="101" t="s">
        <v>104</v>
      </c>
      <c r="M8" s="102" t="s">
        <v>34</v>
      </c>
      <c r="N8" s="99" t="s">
        <v>5</v>
      </c>
      <c r="O8" s="100" t="s">
        <v>110</v>
      </c>
      <c r="P8" s="103" t="s">
        <v>111</v>
      </c>
      <c r="Q8" s="101" t="s">
        <v>105</v>
      </c>
      <c r="R8" s="102" t="s">
        <v>12</v>
      </c>
      <c r="S8" s="49" t="s">
        <v>13</v>
      </c>
      <c r="T8" s="69" t="s">
        <v>9</v>
      </c>
    </row>
    <row r="9" spans="1:20" ht="34" customHeight="1" thickTop="1">
      <c r="A9" s="62">
        <v>1</v>
      </c>
      <c r="B9" s="51" t="s">
        <v>37</v>
      </c>
      <c r="C9" s="71"/>
      <c r="D9" s="71"/>
      <c r="E9" s="72"/>
      <c r="F9" s="73"/>
      <c r="G9" s="51" t="s">
        <v>7</v>
      </c>
      <c r="H9" s="50"/>
      <c r="I9" s="50"/>
      <c r="J9" s="15">
        <f>H9*I9</f>
        <v>0</v>
      </c>
      <c r="K9" s="97"/>
      <c r="L9" s="97"/>
      <c r="M9" s="53" t="s">
        <v>86</v>
      </c>
      <c r="N9" s="15">
        <f>SUM(J9:M9)</f>
        <v>0</v>
      </c>
      <c r="O9" s="98">
        <v>0</v>
      </c>
      <c r="P9" s="98"/>
      <c r="Q9" s="98"/>
      <c r="R9" s="15">
        <f>J9+M9-O9-P9-Q9</f>
        <v>0</v>
      </c>
      <c r="S9" s="51"/>
      <c r="T9" s="51"/>
    </row>
    <row r="10" spans="1:20" ht="34" customHeight="1">
      <c r="A10" s="62">
        <v>2</v>
      </c>
      <c r="B10" s="51"/>
      <c r="C10" s="71"/>
      <c r="D10" s="71"/>
      <c r="E10" s="72"/>
      <c r="F10" s="73"/>
      <c r="G10" s="51"/>
      <c r="H10" s="50"/>
      <c r="I10" s="50"/>
      <c r="J10" s="15">
        <f>H10*I10</f>
        <v>0</v>
      </c>
      <c r="K10" s="52"/>
      <c r="L10" s="52"/>
      <c r="M10" s="53">
        <v>0</v>
      </c>
      <c r="N10" s="15">
        <f t="shared" ref="N10:N18" si="0">SUM(J10:M10)</f>
        <v>0</v>
      </c>
      <c r="O10" s="54">
        <v>0</v>
      </c>
      <c r="P10" s="54"/>
      <c r="Q10" s="54"/>
      <c r="R10" s="15">
        <f>J10+M10-O10-P10-Q10</f>
        <v>0</v>
      </c>
      <c r="S10" s="51"/>
      <c r="T10" s="51"/>
    </row>
    <row r="11" spans="1:20" ht="34" customHeight="1">
      <c r="A11" s="62">
        <v>3</v>
      </c>
      <c r="B11" s="51"/>
      <c r="C11" s="71"/>
      <c r="D11" s="71"/>
      <c r="E11" s="71"/>
      <c r="F11" s="73"/>
      <c r="G11" s="51"/>
      <c r="H11" s="50"/>
      <c r="I11" s="50"/>
      <c r="J11" s="15">
        <f t="shared" ref="J11:J14" si="1">H11*I11</f>
        <v>0</v>
      </c>
      <c r="K11" s="52"/>
      <c r="L11" s="52"/>
      <c r="M11" s="53" t="s">
        <v>39</v>
      </c>
      <c r="N11" s="15">
        <f t="shared" si="0"/>
        <v>0</v>
      </c>
      <c r="O11" s="54">
        <v>0</v>
      </c>
      <c r="P11" s="54"/>
      <c r="Q11" s="54"/>
      <c r="R11" s="15">
        <f t="shared" ref="R11:R18" si="2">J11+M11-O11-P11-Q11</f>
        <v>0</v>
      </c>
      <c r="S11" s="51"/>
      <c r="T11" s="51"/>
    </row>
    <row r="12" spans="1:20" ht="34" customHeight="1">
      <c r="A12" s="62">
        <v>4</v>
      </c>
      <c r="B12" s="51"/>
      <c r="C12" s="71"/>
      <c r="D12" s="71"/>
      <c r="E12" s="71"/>
      <c r="F12" s="73"/>
      <c r="G12" s="51"/>
      <c r="H12" s="50"/>
      <c r="I12" s="50"/>
      <c r="J12" s="15">
        <f t="shared" si="1"/>
        <v>0</v>
      </c>
      <c r="K12" s="52"/>
      <c r="L12" s="52"/>
      <c r="M12" s="53" t="s">
        <v>39</v>
      </c>
      <c r="N12" s="15">
        <f t="shared" si="0"/>
        <v>0</v>
      </c>
      <c r="O12" s="54">
        <v>0</v>
      </c>
      <c r="P12" s="54"/>
      <c r="Q12" s="54"/>
      <c r="R12" s="15">
        <f t="shared" si="2"/>
        <v>0</v>
      </c>
      <c r="S12" s="51"/>
      <c r="T12" s="51"/>
    </row>
    <row r="13" spans="1:20" ht="34" customHeight="1">
      <c r="A13" s="62">
        <v>5</v>
      </c>
      <c r="B13" s="51"/>
      <c r="C13" s="71"/>
      <c r="D13" s="71"/>
      <c r="E13" s="71"/>
      <c r="F13" s="73"/>
      <c r="G13" s="51"/>
      <c r="H13" s="50"/>
      <c r="I13" s="50"/>
      <c r="J13" s="15">
        <f t="shared" si="1"/>
        <v>0</v>
      </c>
      <c r="K13" s="52"/>
      <c r="L13" s="52"/>
      <c r="M13" s="53" t="s">
        <v>39</v>
      </c>
      <c r="N13" s="15">
        <f t="shared" si="0"/>
        <v>0</v>
      </c>
      <c r="O13" s="54">
        <v>0</v>
      </c>
      <c r="P13" s="54"/>
      <c r="Q13" s="54"/>
      <c r="R13" s="15">
        <f t="shared" si="2"/>
        <v>0</v>
      </c>
      <c r="S13" s="51"/>
      <c r="T13" s="51"/>
    </row>
    <row r="14" spans="1:20" ht="34" customHeight="1">
      <c r="A14" s="62">
        <v>6</v>
      </c>
      <c r="B14" s="51"/>
      <c r="C14" s="71"/>
      <c r="D14" s="71"/>
      <c r="E14" s="71"/>
      <c r="F14" s="73"/>
      <c r="G14" s="51"/>
      <c r="H14" s="50"/>
      <c r="I14" s="50"/>
      <c r="J14" s="15">
        <f t="shared" si="1"/>
        <v>0</v>
      </c>
      <c r="K14" s="52"/>
      <c r="L14" s="52"/>
      <c r="M14" s="53" t="s">
        <v>39</v>
      </c>
      <c r="N14" s="15">
        <f t="shared" si="0"/>
        <v>0</v>
      </c>
      <c r="O14" s="54">
        <v>0</v>
      </c>
      <c r="P14" s="54"/>
      <c r="Q14" s="54"/>
      <c r="R14" s="15">
        <f t="shared" si="2"/>
        <v>0</v>
      </c>
      <c r="S14" s="51"/>
      <c r="T14" s="51"/>
    </row>
    <row r="15" spans="1:20" ht="34" customHeight="1">
      <c r="A15" s="62">
        <v>7</v>
      </c>
      <c r="B15" s="51"/>
      <c r="C15" s="71"/>
      <c r="D15" s="71"/>
      <c r="E15" s="71"/>
      <c r="F15" s="73"/>
      <c r="G15" s="51"/>
      <c r="H15" s="50"/>
      <c r="I15" s="50"/>
      <c r="J15" s="15">
        <f>H15*I15</f>
        <v>0</v>
      </c>
      <c r="K15" s="52"/>
      <c r="L15" s="52"/>
      <c r="M15" s="53" t="s">
        <v>39</v>
      </c>
      <c r="N15" s="15">
        <f t="shared" si="0"/>
        <v>0</v>
      </c>
      <c r="O15" s="54">
        <v>0</v>
      </c>
      <c r="P15" s="54"/>
      <c r="Q15" s="54"/>
      <c r="R15" s="15">
        <f t="shared" si="2"/>
        <v>0</v>
      </c>
      <c r="S15" s="51"/>
      <c r="T15" s="51"/>
    </row>
    <row r="16" spans="1:20" ht="34" customHeight="1">
      <c r="A16" s="62">
        <v>8</v>
      </c>
      <c r="B16" s="51"/>
      <c r="C16" s="71"/>
      <c r="D16" s="71"/>
      <c r="E16" s="71"/>
      <c r="F16" s="73"/>
      <c r="G16" s="51"/>
      <c r="H16" s="50"/>
      <c r="I16" s="50"/>
      <c r="J16" s="15">
        <f>H16*I16</f>
        <v>0</v>
      </c>
      <c r="K16" s="52"/>
      <c r="L16" s="52"/>
      <c r="M16" s="53" t="s">
        <v>39</v>
      </c>
      <c r="N16" s="15">
        <f t="shared" si="0"/>
        <v>0</v>
      </c>
      <c r="O16" s="54">
        <v>0</v>
      </c>
      <c r="P16" s="54"/>
      <c r="Q16" s="54"/>
      <c r="R16" s="15">
        <f t="shared" si="2"/>
        <v>0</v>
      </c>
      <c r="S16" s="51"/>
      <c r="T16" s="51"/>
    </row>
    <row r="17" spans="1:20" ht="34" customHeight="1">
      <c r="A17" s="62">
        <v>9</v>
      </c>
      <c r="B17" s="51"/>
      <c r="C17" s="71"/>
      <c r="D17" s="71"/>
      <c r="E17" s="72"/>
      <c r="F17" s="73"/>
      <c r="G17" s="51"/>
      <c r="H17" s="50"/>
      <c r="I17" s="50"/>
      <c r="J17" s="15">
        <f t="shared" ref="J17:J18" si="3">H17*I17</f>
        <v>0</v>
      </c>
      <c r="K17" s="52"/>
      <c r="L17" s="52"/>
      <c r="M17" s="53" t="s">
        <v>39</v>
      </c>
      <c r="N17" s="15">
        <f t="shared" si="0"/>
        <v>0</v>
      </c>
      <c r="O17" s="54">
        <v>0</v>
      </c>
      <c r="P17" s="54"/>
      <c r="Q17" s="54"/>
      <c r="R17" s="15">
        <f t="shared" si="2"/>
        <v>0</v>
      </c>
      <c r="S17" s="51"/>
      <c r="T17" s="51"/>
    </row>
    <row r="18" spans="1:20" ht="34" customHeight="1">
      <c r="A18" s="62">
        <v>10</v>
      </c>
      <c r="B18" s="51"/>
      <c r="C18" s="71"/>
      <c r="D18" s="71"/>
      <c r="E18" s="71"/>
      <c r="F18" s="73"/>
      <c r="G18" s="51"/>
      <c r="H18" s="50"/>
      <c r="I18" s="50"/>
      <c r="J18" s="15">
        <f t="shared" si="3"/>
        <v>0</v>
      </c>
      <c r="K18" s="52"/>
      <c r="L18" s="52"/>
      <c r="M18" s="53" t="s">
        <v>38</v>
      </c>
      <c r="N18" s="15">
        <f t="shared" si="0"/>
        <v>0</v>
      </c>
      <c r="O18" s="54">
        <v>0</v>
      </c>
      <c r="P18" s="54"/>
      <c r="Q18" s="54"/>
      <c r="R18" s="15">
        <f t="shared" si="2"/>
        <v>0</v>
      </c>
      <c r="S18" s="51"/>
      <c r="T18" s="51"/>
    </row>
    <row r="19" spans="1:20" ht="25.4" customHeight="1">
      <c r="A19" s="370" t="s">
        <v>5</v>
      </c>
      <c r="B19" s="371"/>
      <c r="C19" s="372"/>
      <c r="D19" s="392">
        <f>SUM(H9:H18)</f>
        <v>0</v>
      </c>
      <c r="E19" s="393"/>
      <c r="F19" s="393"/>
      <c r="G19" s="393"/>
      <c r="H19" s="393"/>
      <c r="I19" s="393"/>
      <c r="J19" s="15">
        <f>SUM(J9:J18)</f>
        <v>0</v>
      </c>
      <c r="K19" s="15">
        <f>SUM(K9:K18)</f>
        <v>0</v>
      </c>
      <c r="L19" s="15">
        <f>SUM(L9:L18)</f>
        <v>0</v>
      </c>
      <c r="M19" s="15">
        <f t="shared" ref="M19:R19" si="4">SUM(M9:M18)</f>
        <v>0</v>
      </c>
      <c r="N19" s="15">
        <f t="shared" si="4"/>
        <v>0</v>
      </c>
      <c r="O19" s="15">
        <f t="shared" si="4"/>
        <v>0</v>
      </c>
      <c r="P19" s="15">
        <f>SUM(P9:P18)</f>
        <v>0</v>
      </c>
      <c r="Q19" s="15">
        <f>SUM(Q9:Q18)</f>
        <v>0</v>
      </c>
      <c r="R19" s="15">
        <f t="shared" si="4"/>
        <v>0</v>
      </c>
      <c r="S19" s="383" t="str">
        <f>IF(J19+M19-O19-P19-Q19=R19,"ok","錯誤")</f>
        <v>ok</v>
      </c>
      <c r="T19" s="384"/>
    </row>
    <row r="20" spans="1:20" ht="25.4" customHeight="1">
      <c r="A20" s="370" t="s">
        <v>18</v>
      </c>
      <c r="B20" s="371"/>
      <c r="C20" s="372"/>
      <c r="D20" s="382">
        <f>N19</f>
        <v>0</v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</row>
    <row r="21" spans="1:20" ht="37.5" customHeight="1">
      <c r="A21" s="243" t="s">
        <v>21</v>
      </c>
      <c r="B21" s="243"/>
      <c r="C21" s="243"/>
      <c r="D21" s="243" t="s">
        <v>22</v>
      </c>
      <c r="E21" s="243"/>
      <c r="F21" s="131" t="s">
        <v>115</v>
      </c>
      <c r="G21" s="240" t="s">
        <v>116</v>
      </c>
      <c r="H21" s="241"/>
      <c r="I21" s="241"/>
      <c r="J21" s="241"/>
      <c r="K21" s="339" t="s">
        <v>24</v>
      </c>
      <c r="L21" s="340"/>
      <c r="M21" s="341"/>
      <c r="N21" s="339" t="s">
        <v>25</v>
      </c>
      <c r="O21" s="340"/>
      <c r="P21" s="340"/>
      <c r="Q21" s="340"/>
      <c r="R21" s="341"/>
      <c r="S21" s="324" t="s">
        <v>47</v>
      </c>
      <c r="T21" s="326"/>
    </row>
    <row r="22" spans="1:20" ht="46.75" customHeight="1">
      <c r="A22" s="223"/>
      <c r="B22" s="223"/>
      <c r="C22" s="223"/>
      <c r="D22" s="223"/>
      <c r="E22" s="223"/>
      <c r="F22" s="166"/>
      <c r="G22" s="243"/>
      <c r="H22" s="241"/>
      <c r="I22" s="241"/>
      <c r="J22" s="241"/>
      <c r="K22" s="373"/>
      <c r="L22" s="385"/>
      <c r="M22" s="374"/>
      <c r="N22" s="373"/>
      <c r="O22" s="385"/>
      <c r="P22" s="385"/>
      <c r="Q22" s="385"/>
      <c r="R22" s="374"/>
      <c r="S22" s="373"/>
      <c r="T22" s="374"/>
    </row>
    <row r="23" spans="1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1"/>
      <c r="S28" s="1"/>
    </row>
    <row r="29" spans="1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sheetProtection algorithmName="SHA-512" hashValue="e1nkcTlt9HQjpdsbiekhIeCUkUeq/eBe27F1LW++M/Ttaiy+aK08Aotn5bq4XxJvHR1S0m+lEGlH3uuRmasi7A==" saltValue="tGXl+V8Iip3HEPvdRaY9oA==" spinCount="100000" sheet="1" formatCells="0" formatRows="0" insertRows="0"/>
  <mergeCells count="29">
    <mergeCell ref="A19:C19"/>
    <mergeCell ref="A20:C20"/>
    <mergeCell ref="G22:J22"/>
    <mergeCell ref="G21:J21"/>
    <mergeCell ref="D19:I19"/>
    <mergeCell ref="A21:C21"/>
    <mergeCell ref="A22:C22"/>
    <mergeCell ref="A1:T2"/>
    <mergeCell ref="A3:C3"/>
    <mergeCell ref="A4:C6"/>
    <mergeCell ref="D3:E3"/>
    <mergeCell ref="G3:L3"/>
    <mergeCell ref="D4:E6"/>
    <mergeCell ref="F4:F6"/>
    <mergeCell ref="G4:L6"/>
    <mergeCell ref="S21:T21"/>
    <mergeCell ref="S22:T22"/>
    <mergeCell ref="K7:L7"/>
    <mergeCell ref="O7:Q7"/>
    <mergeCell ref="M3:R6"/>
    <mergeCell ref="S3:T3"/>
    <mergeCell ref="D20:T20"/>
    <mergeCell ref="S19:T19"/>
    <mergeCell ref="D21:E21"/>
    <mergeCell ref="K21:M21"/>
    <mergeCell ref="N21:R21"/>
    <mergeCell ref="D22:E22"/>
    <mergeCell ref="K22:M22"/>
    <mergeCell ref="N22:R22"/>
  </mergeCells>
  <phoneticPr fontId="32" type="noConversion"/>
  <pageMargins left="0.62992125984251968" right="3.937007874015748E-2" top="0.74803149606299213" bottom="0.74803149606299213" header="0.31496062992125984" footer="0.31496062992125984"/>
  <pageSetup paperSize="9" scale="83" orientation="landscape" r:id="rId1"/>
  <headerFooter>
    <oddHeader>&amp;L&amp;"微軟正黑體,標準"&amp;10 110年1月版</oddHeader>
    <oddFooter>&amp;R&amp;10第 &amp;P 頁，共 &amp;N 頁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>
      <selection activeCell="D11" sqref="D11"/>
    </sheetView>
  </sheetViews>
  <sheetFormatPr defaultRowHeight="17"/>
  <cols>
    <col min="1" max="1" width="3.7265625" customWidth="1"/>
    <col min="2" max="2" width="8.36328125" customWidth="1"/>
    <col min="3" max="3" width="10.90625" customWidth="1"/>
    <col min="4" max="4" width="4.7265625" customWidth="1"/>
    <col min="5" max="5" width="4.54296875" customWidth="1"/>
    <col min="6" max="6" width="5.81640625" customWidth="1"/>
    <col min="7" max="7" width="6.81640625" customWidth="1"/>
    <col min="8" max="8" width="13.54296875" customWidth="1"/>
    <col min="9" max="10" width="6.08984375" customWidth="1"/>
    <col min="11" max="11" width="5.36328125" customWidth="1"/>
    <col min="12" max="12" width="14.26953125" customWidth="1"/>
    <col min="13" max="13" width="6.90625" customWidth="1"/>
    <col min="14" max="14" width="14.36328125" customWidth="1"/>
    <col min="15" max="15" width="6.453125" customWidth="1"/>
    <col min="16" max="16" width="10.36328125" customWidth="1"/>
  </cols>
  <sheetData>
    <row r="1" spans="1:16"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6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6" ht="15.65" customHeight="1">
      <c r="B3" s="354" t="s">
        <v>14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169"/>
      <c r="N3" s="169"/>
      <c r="O3" s="169"/>
      <c r="P3" s="169"/>
    </row>
    <row r="4" spans="1:16" ht="15.65" customHeight="1"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172"/>
      <c r="N4" s="172"/>
      <c r="O4" s="172"/>
      <c r="P4" s="172"/>
    </row>
    <row r="5" spans="1:16" ht="19.5" customHeight="1">
      <c r="A5" s="359" t="s">
        <v>15</v>
      </c>
      <c r="B5" s="360"/>
      <c r="C5" s="361"/>
      <c r="D5" s="419" t="s">
        <v>16</v>
      </c>
      <c r="E5" s="213"/>
      <c r="F5" s="365" t="s">
        <v>17</v>
      </c>
      <c r="G5" s="365"/>
      <c r="H5" s="365" t="s">
        <v>40</v>
      </c>
      <c r="I5" s="365"/>
      <c r="J5" s="365"/>
      <c r="K5" s="365"/>
      <c r="L5" s="365"/>
      <c r="M5" s="10"/>
      <c r="N5" s="10"/>
      <c r="O5" s="10"/>
    </row>
    <row r="6" spans="1:16" ht="16.5" customHeight="1">
      <c r="A6" s="408"/>
      <c r="B6" s="409"/>
      <c r="C6" s="410"/>
      <c r="D6" s="417"/>
      <c r="E6" s="417"/>
      <c r="F6" s="366">
        <f>H27</f>
        <v>0</v>
      </c>
      <c r="G6" s="366"/>
      <c r="H6" s="395"/>
      <c r="I6" s="395"/>
      <c r="J6" s="395"/>
      <c r="K6" s="395"/>
      <c r="L6" s="395"/>
      <c r="M6" s="10"/>
      <c r="N6" s="10"/>
      <c r="O6" s="10"/>
    </row>
    <row r="7" spans="1:16" ht="17.149999999999999" customHeight="1">
      <c r="A7" s="411"/>
      <c r="B7" s="412"/>
      <c r="C7" s="413"/>
      <c r="D7" s="417"/>
      <c r="E7" s="417"/>
      <c r="F7" s="366"/>
      <c r="G7" s="366"/>
      <c r="H7" s="395"/>
      <c r="I7" s="395"/>
      <c r="J7" s="395"/>
      <c r="K7" s="395"/>
      <c r="L7" s="395"/>
      <c r="M7" s="10"/>
      <c r="N7" s="10"/>
      <c r="O7" s="10"/>
    </row>
    <row r="8" spans="1:16" ht="17.149999999999999" customHeight="1">
      <c r="A8" s="414"/>
      <c r="B8" s="415"/>
      <c r="C8" s="416"/>
      <c r="D8" s="417"/>
      <c r="E8" s="417"/>
      <c r="F8" s="366"/>
      <c r="G8" s="366"/>
      <c r="H8" s="395"/>
      <c r="I8" s="395"/>
      <c r="J8" s="395"/>
      <c r="K8" s="395"/>
      <c r="L8" s="395"/>
      <c r="M8" s="10"/>
      <c r="N8" s="10"/>
      <c r="O8" s="10"/>
    </row>
    <row r="9" spans="1:16" ht="19.5">
      <c r="B9" s="12"/>
      <c r="C9" s="12"/>
      <c r="D9" s="12"/>
      <c r="E9" s="12"/>
      <c r="F9" s="12"/>
      <c r="G9" s="12"/>
      <c r="H9" s="367">
        <f ca="1">TODAY()</f>
        <v>45047</v>
      </c>
      <c r="I9" s="367"/>
      <c r="J9" s="367"/>
      <c r="K9" s="23"/>
      <c r="L9" s="24" t="s">
        <v>49</v>
      </c>
    </row>
    <row r="10" spans="1:16" ht="42.75" customHeight="1">
      <c r="A10" s="28"/>
      <c r="B10" s="25" t="s">
        <v>31</v>
      </c>
      <c r="C10" s="69" t="s">
        <v>0</v>
      </c>
      <c r="D10" s="25" t="s">
        <v>6</v>
      </c>
      <c r="E10" s="69" t="s">
        <v>27</v>
      </c>
      <c r="F10" s="69" t="s">
        <v>3</v>
      </c>
      <c r="G10" s="69" t="s">
        <v>4</v>
      </c>
      <c r="H10" s="171" t="s">
        <v>29</v>
      </c>
      <c r="I10" s="394" t="s">
        <v>143</v>
      </c>
      <c r="J10" s="394"/>
      <c r="K10" s="394"/>
      <c r="L10" s="69" t="s">
        <v>144</v>
      </c>
      <c r="M10" s="12"/>
      <c r="N10" s="12"/>
      <c r="O10" s="12"/>
      <c r="P10" s="12"/>
    </row>
    <row r="11" spans="1:16" ht="25" customHeight="1">
      <c r="A11" s="62">
        <v>1</v>
      </c>
      <c r="B11" s="173" t="s">
        <v>33</v>
      </c>
      <c r="C11" s="173"/>
      <c r="D11" s="173"/>
      <c r="E11" s="173" t="s">
        <v>7</v>
      </c>
      <c r="F11" s="75"/>
      <c r="G11" s="56"/>
      <c r="H11" s="14">
        <f>F11*G11</f>
        <v>0</v>
      </c>
      <c r="I11" s="395"/>
      <c r="J11" s="395"/>
      <c r="K11" s="395"/>
      <c r="L11" s="170"/>
      <c r="M11" s="12"/>
      <c r="N11" s="12"/>
      <c r="O11" s="12"/>
      <c r="P11" s="12"/>
    </row>
    <row r="12" spans="1:16" ht="25" customHeight="1">
      <c r="A12" s="62">
        <v>2</v>
      </c>
      <c r="B12" s="173"/>
      <c r="C12" s="173"/>
      <c r="D12" s="173"/>
      <c r="E12" s="173"/>
      <c r="F12" s="75"/>
      <c r="G12" s="56"/>
      <c r="H12" s="14">
        <f>F12*G12</f>
        <v>0</v>
      </c>
      <c r="I12" s="395"/>
      <c r="J12" s="395"/>
      <c r="K12" s="395"/>
      <c r="L12" s="170"/>
      <c r="M12" s="12"/>
      <c r="N12" s="12"/>
      <c r="O12" s="12"/>
      <c r="P12" s="12"/>
    </row>
    <row r="13" spans="1:16" ht="25" customHeight="1">
      <c r="A13" s="62">
        <v>3</v>
      </c>
      <c r="B13" s="173"/>
      <c r="C13" s="173"/>
      <c r="D13" s="173"/>
      <c r="E13" s="173"/>
      <c r="F13" s="75"/>
      <c r="G13" s="56"/>
      <c r="H13" s="14">
        <f t="shared" ref="H13:H26" si="0">F13*G13</f>
        <v>0</v>
      </c>
      <c r="I13" s="395"/>
      <c r="J13" s="395"/>
      <c r="K13" s="395"/>
      <c r="L13" s="170"/>
      <c r="M13" s="12"/>
      <c r="N13" s="12"/>
      <c r="O13" s="12"/>
      <c r="P13" s="12"/>
    </row>
    <row r="14" spans="1:16" ht="25" customHeight="1">
      <c r="A14" s="62">
        <v>4</v>
      </c>
      <c r="B14" s="173"/>
      <c r="C14" s="173"/>
      <c r="D14" s="173"/>
      <c r="E14" s="173"/>
      <c r="F14" s="75"/>
      <c r="G14" s="56"/>
      <c r="H14" s="14">
        <f t="shared" si="0"/>
        <v>0</v>
      </c>
      <c r="I14" s="395"/>
      <c r="J14" s="395"/>
      <c r="K14" s="395"/>
      <c r="L14" s="170"/>
      <c r="M14" s="12"/>
      <c r="N14" s="12"/>
      <c r="O14" s="12"/>
      <c r="P14" s="12"/>
    </row>
    <row r="15" spans="1:16" ht="25" customHeight="1">
      <c r="A15" s="62">
        <v>5</v>
      </c>
      <c r="B15" s="173"/>
      <c r="C15" s="173"/>
      <c r="D15" s="173"/>
      <c r="E15" s="173"/>
      <c r="F15" s="75"/>
      <c r="G15" s="56"/>
      <c r="H15" s="14">
        <f t="shared" si="0"/>
        <v>0</v>
      </c>
      <c r="I15" s="395"/>
      <c r="J15" s="395"/>
      <c r="K15" s="395"/>
      <c r="L15" s="170"/>
      <c r="M15" s="12"/>
      <c r="N15" s="12"/>
      <c r="O15" s="12"/>
      <c r="P15" s="12"/>
    </row>
    <row r="16" spans="1:16" ht="25" customHeight="1">
      <c r="A16" s="62">
        <v>6</v>
      </c>
      <c r="B16" s="173"/>
      <c r="C16" s="173"/>
      <c r="D16" s="173"/>
      <c r="E16" s="173"/>
      <c r="F16" s="75"/>
      <c r="G16" s="56"/>
      <c r="H16" s="14">
        <f t="shared" si="0"/>
        <v>0</v>
      </c>
      <c r="I16" s="395"/>
      <c r="J16" s="395"/>
      <c r="K16" s="395"/>
      <c r="L16" s="170"/>
      <c r="M16" s="12"/>
      <c r="N16" s="12"/>
      <c r="O16" s="12"/>
      <c r="P16" s="12"/>
    </row>
    <row r="17" spans="1:16" ht="25" customHeight="1">
      <c r="A17" s="62">
        <v>7</v>
      </c>
      <c r="B17" s="173"/>
      <c r="C17" s="173"/>
      <c r="D17" s="173"/>
      <c r="E17" s="173"/>
      <c r="F17" s="75"/>
      <c r="G17" s="56"/>
      <c r="H17" s="14">
        <f t="shared" si="0"/>
        <v>0</v>
      </c>
      <c r="I17" s="395"/>
      <c r="J17" s="395"/>
      <c r="K17" s="395"/>
      <c r="L17" s="170"/>
      <c r="M17" s="12"/>
      <c r="N17" s="12"/>
      <c r="O17" s="12"/>
      <c r="P17" s="12"/>
    </row>
    <row r="18" spans="1:16" ht="25" customHeight="1">
      <c r="A18" s="62">
        <v>8</v>
      </c>
      <c r="B18" s="173"/>
      <c r="C18" s="173"/>
      <c r="D18" s="173"/>
      <c r="E18" s="173"/>
      <c r="F18" s="75"/>
      <c r="G18" s="56"/>
      <c r="H18" s="14">
        <f t="shared" si="0"/>
        <v>0</v>
      </c>
      <c r="I18" s="395"/>
      <c r="J18" s="395"/>
      <c r="K18" s="395"/>
      <c r="L18" s="170"/>
      <c r="M18" s="12"/>
      <c r="N18" s="12"/>
      <c r="O18" s="12"/>
      <c r="P18" s="12"/>
    </row>
    <row r="19" spans="1:16" ht="25" customHeight="1">
      <c r="A19" s="62">
        <v>9</v>
      </c>
      <c r="B19" s="173"/>
      <c r="C19" s="173"/>
      <c r="D19" s="173"/>
      <c r="E19" s="173"/>
      <c r="F19" s="75"/>
      <c r="G19" s="56"/>
      <c r="H19" s="14">
        <f t="shared" si="0"/>
        <v>0</v>
      </c>
      <c r="I19" s="395"/>
      <c r="J19" s="395"/>
      <c r="K19" s="395"/>
      <c r="L19" s="170"/>
      <c r="M19" s="12"/>
      <c r="N19" s="12"/>
      <c r="O19" s="12"/>
      <c r="P19" s="12"/>
    </row>
    <row r="20" spans="1:16" ht="25" customHeight="1">
      <c r="A20" s="62">
        <v>10</v>
      </c>
      <c r="B20" s="173"/>
      <c r="C20" s="173"/>
      <c r="D20" s="173"/>
      <c r="E20" s="173"/>
      <c r="F20" s="75"/>
      <c r="G20" s="56"/>
      <c r="H20" s="14">
        <f t="shared" si="0"/>
        <v>0</v>
      </c>
      <c r="I20" s="395"/>
      <c r="J20" s="395"/>
      <c r="K20" s="395"/>
      <c r="L20" s="170"/>
      <c r="M20" s="12"/>
      <c r="N20" s="12"/>
      <c r="O20" s="12"/>
      <c r="P20" s="12"/>
    </row>
    <row r="21" spans="1:16" ht="25" customHeight="1">
      <c r="A21" s="62">
        <v>11</v>
      </c>
      <c r="B21" s="173"/>
      <c r="C21" s="173"/>
      <c r="D21" s="173"/>
      <c r="E21" s="173"/>
      <c r="F21" s="75"/>
      <c r="G21" s="56"/>
      <c r="H21" s="14">
        <f t="shared" si="0"/>
        <v>0</v>
      </c>
      <c r="I21" s="395"/>
      <c r="J21" s="395"/>
      <c r="K21" s="395"/>
      <c r="L21" s="170"/>
      <c r="M21" s="12"/>
      <c r="N21" s="12"/>
      <c r="O21" s="12"/>
      <c r="P21" s="12"/>
    </row>
    <row r="22" spans="1:16" ht="25" customHeight="1">
      <c r="A22" s="62">
        <v>12</v>
      </c>
      <c r="B22" s="173"/>
      <c r="C22" s="173"/>
      <c r="D22" s="173"/>
      <c r="E22" s="173"/>
      <c r="F22" s="75"/>
      <c r="G22" s="56"/>
      <c r="H22" s="14">
        <f t="shared" si="0"/>
        <v>0</v>
      </c>
      <c r="I22" s="395"/>
      <c r="J22" s="395"/>
      <c r="K22" s="395"/>
      <c r="L22" s="170"/>
      <c r="M22" s="12"/>
      <c r="N22" s="12"/>
      <c r="O22" s="12"/>
      <c r="P22" s="12"/>
    </row>
    <row r="23" spans="1:16" ht="25" customHeight="1">
      <c r="A23" s="62">
        <v>13</v>
      </c>
      <c r="B23" s="173"/>
      <c r="C23" s="173"/>
      <c r="D23" s="173"/>
      <c r="E23" s="173"/>
      <c r="F23" s="75"/>
      <c r="G23" s="56"/>
      <c r="H23" s="14">
        <f t="shared" si="0"/>
        <v>0</v>
      </c>
      <c r="I23" s="395"/>
      <c r="J23" s="395"/>
      <c r="K23" s="395"/>
      <c r="L23" s="170"/>
      <c r="M23" s="12"/>
      <c r="N23" s="12"/>
      <c r="O23" s="12"/>
      <c r="P23" s="12"/>
    </row>
    <row r="24" spans="1:16" ht="25" customHeight="1">
      <c r="A24" s="62">
        <v>14</v>
      </c>
      <c r="B24" s="173"/>
      <c r="C24" s="173"/>
      <c r="D24" s="173"/>
      <c r="E24" s="173"/>
      <c r="F24" s="75"/>
      <c r="G24" s="56"/>
      <c r="H24" s="14">
        <f t="shared" si="0"/>
        <v>0</v>
      </c>
      <c r="I24" s="395"/>
      <c r="J24" s="395"/>
      <c r="K24" s="395"/>
      <c r="L24" s="170"/>
      <c r="M24" s="12"/>
      <c r="N24" s="12"/>
      <c r="O24" s="12"/>
      <c r="P24" s="12"/>
    </row>
    <row r="25" spans="1:16" ht="25" customHeight="1">
      <c r="A25" s="62">
        <v>15</v>
      </c>
      <c r="B25" s="173"/>
      <c r="C25" s="173"/>
      <c r="D25" s="173"/>
      <c r="E25" s="173"/>
      <c r="F25" s="75"/>
      <c r="G25" s="56"/>
      <c r="H25" s="14">
        <f t="shared" si="0"/>
        <v>0</v>
      </c>
      <c r="I25" s="395"/>
      <c r="J25" s="395"/>
      <c r="K25" s="395"/>
      <c r="L25" s="170"/>
      <c r="M25" s="12"/>
      <c r="N25" s="12"/>
      <c r="O25" s="12"/>
      <c r="P25" s="12"/>
    </row>
    <row r="26" spans="1:16" ht="25" customHeight="1">
      <c r="A26" s="62">
        <v>16</v>
      </c>
      <c r="B26" s="173"/>
      <c r="C26" s="173"/>
      <c r="D26" s="173"/>
      <c r="E26" s="173"/>
      <c r="F26" s="75"/>
      <c r="G26" s="56"/>
      <c r="H26" s="14">
        <f t="shared" si="0"/>
        <v>0</v>
      </c>
      <c r="I26" s="395"/>
      <c r="J26" s="395"/>
      <c r="K26" s="395"/>
      <c r="L26" s="170"/>
      <c r="M26" s="12"/>
      <c r="N26" s="12"/>
      <c r="O26" s="12"/>
      <c r="P26" s="12"/>
    </row>
    <row r="27" spans="1:16" ht="21" customHeight="1">
      <c r="A27" s="370" t="s">
        <v>5</v>
      </c>
      <c r="B27" s="371"/>
      <c r="C27" s="372"/>
      <c r="D27" s="407">
        <f>SUM(F11:F26)</f>
        <v>0</v>
      </c>
      <c r="E27" s="407"/>
      <c r="F27" s="407"/>
      <c r="G27" s="407"/>
      <c r="H27" s="14">
        <f>SUM(H11:H26)</f>
        <v>0</v>
      </c>
      <c r="I27" s="394"/>
      <c r="J27" s="394"/>
      <c r="K27" s="394"/>
      <c r="L27" s="174"/>
      <c r="M27" s="12"/>
      <c r="N27" s="12"/>
      <c r="O27" s="12"/>
      <c r="P27" s="12"/>
    </row>
    <row r="28" spans="1:16" ht="21" customHeight="1">
      <c r="A28" s="370" t="s">
        <v>18</v>
      </c>
      <c r="B28" s="371"/>
      <c r="C28" s="372"/>
      <c r="D28" s="382">
        <f>H27</f>
        <v>0</v>
      </c>
      <c r="E28" s="403"/>
      <c r="F28" s="403"/>
      <c r="G28" s="403"/>
      <c r="H28" s="403"/>
      <c r="I28" s="403"/>
      <c r="J28" s="403"/>
      <c r="K28" s="403"/>
      <c r="L28" s="403"/>
    </row>
    <row r="29" spans="1:16" ht="21.65" customHeight="1">
      <c r="A29" s="324" t="s">
        <v>21</v>
      </c>
      <c r="B29" s="325"/>
      <c r="C29" s="326"/>
      <c r="D29" s="243" t="s">
        <v>23</v>
      </c>
      <c r="E29" s="241"/>
      <c r="F29" s="241"/>
      <c r="G29" s="339" t="s">
        <v>25</v>
      </c>
      <c r="H29" s="341"/>
      <c r="I29" s="404" t="s">
        <v>87</v>
      </c>
      <c r="J29" s="405"/>
      <c r="K29" s="405"/>
      <c r="L29" s="406"/>
    </row>
    <row r="30" spans="1:16" ht="35.15" customHeight="1">
      <c r="A30" s="351"/>
      <c r="B30" s="352"/>
      <c r="C30" s="353"/>
      <c r="D30" s="396"/>
      <c r="E30" s="241"/>
      <c r="F30" s="241"/>
      <c r="G30" s="397"/>
      <c r="H30" s="397"/>
      <c r="I30" s="400"/>
      <c r="J30" s="400"/>
      <c r="K30" s="400"/>
      <c r="L30" s="400"/>
    </row>
    <row r="31" spans="1:16" ht="21.65" customHeight="1">
      <c r="A31" s="324" t="s">
        <v>44</v>
      </c>
      <c r="B31" s="325"/>
      <c r="C31" s="326"/>
      <c r="D31" s="243" t="s">
        <v>24</v>
      </c>
      <c r="E31" s="241"/>
      <c r="F31" s="241"/>
      <c r="G31" s="398"/>
      <c r="H31" s="398"/>
      <c r="I31" s="401"/>
      <c r="J31" s="401"/>
      <c r="K31" s="401"/>
      <c r="L31" s="401"/>
    </row>
    <row r="32" spans="1:16" ht="35.15" customHeight="1">
      <c r="A32" s="351"/>
      <c r="B32" s="352"/>
      <c r="C32" s="353"/>
      <c r="D32" s="321"/>
      <c r="E32" s="322"/>
      <c r="F32" s="323"/>
      <c r="G32" s="399"/>
      <c r="H32" s="399"/>
      <c r="I32" s="402"/>
      <c r="J32" s="402"/>
      <c r="K32" s="402"/>
      <c r="L32" s="402"/>
    </row>
    <row r="33" spans="2:16" ht="59.15" customHeight="1">
      <c r="B33" s="320" t="s">
        <v>48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6"/>
      <c r="N33" s="5"/>
      <c r="O33" s="5"/>
      <c r="P33" s="5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6">
      <c r="B37" s="1"/>
      <c r="C37" s="1"/>
      <c r="D37" s="1"/>
      <c r="E37" s="22"/>
      <c r="F37" s="1"/>
      <c r="G37" s="1"/>
      <c r="H37" s="1"/>
      <c r="I37" s="1"/>
      <c r="J37" s="1"/>
      <c r="K37" s="1"/>
      <c r="L37" s="1"/>
      <c r="M37" s="1"/>
      <c r="N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 algorithmName="SHA-512" hashValue="nQr6YldCqkk5jjn+9wUjxBWCjXqOzl83/JpNz6n8f7Fb4eYV9DoJ4duZ8v3hm1TjWvKnXAZ46m/IpdUrwvlwIw==" saltValue="oxETx6/WghJKVOCBGj5n1A==" spinCount="100000" sheet="1" objects="1" scenarios="1"/>
  <mergeCells count="46">
    <mergeCell ref="B1:L1"/>
    <mergeCell ref="B3:L4"/>
    <mergeCell ref="A5:C5"/>
    <mergeCell ref="D5:E5"/>
    <mergeCell ref="F5:G5"/>
    <mergeCell ref="H5:L5"/>
    <mergeCell ref="I19:K19"/>
    <mergeCell ref="I20:K20"/>
    <mergeCell ref="I21:K21"/>
    <mergeCell ref="I22:K22"/>
    <mergeCell ref="A6:C8"/>
    <mergeCell ref="D6:E8"/>
    <mergeCell ref="F6:G8"/>
    <mergeCell ref="H6:L8"/>
    <mergeCell ref="H9:J9"/>
    <mergeCell ref="A27:C27"/>
    <mergeCell ref="D27:G27"/>
    <mergeCell ref="I23:K23"/>
    <mergeCell ref="I24:K24"/>
    <mergeCell ref="I25:K25"/>
    <mergeCell ref="I26:K26"/>
    <mergeCell ref="I27:K27"/>
    <mergeCell ref="A32:C32"/>
    <mergeCell ref="D32:F32"/>
    <mergeCell ref="A28:C28"/>
    <mergeCell ref="D28:L28"/>
    <mergeCell ref="A29:C29"/>
    <mergeCell ref="D29:F29"/>
    <mergeCell ref="G29:H29"/>
    <mergeCell ref="I29:L29"/>
    <mergeCell ref="B33:L33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A30:C30"/>
    <mergeCell ref="D30:F30"/>
    <mergeCell ref="G30:H32"/>
    <mergeCell ref="I30:L32"/>
    <mergeCell ref="A31:C31"/>
    <mergeCell ref="D31:F31"/>
  </mergeCells>
  <phoneticPr fontId="32" type="noConversion"/>
  <pageMargins left="0.62992125984251968" right="0.23622047244094491" top="0.74803149606299213" bottom="0.35433070866141736" header="0.31496062992125984" footer="0.31496062992125984"/>
  <pageSetup paperSize="9" fitToWidth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topLeftCell="A19" zoomScaleNormal="100" zoomScaleSheetLayoutView="100" workbookViewId="0">
      <selection activeCell="D7" sqref="D7:E9"/>
    </sheetView>
  </sheetViews>
  <sheetFormatPr defaultRowHeight="17"/>
  <cols>
    <col min="1" max="1" width="4.453125" customWidth="1"/>
    <col min="2" max="2" width="10.08984375" customWidth="1"/>
    <col min="3" max="3" width="10.90625" customWidth="1"/>
    <col min="4" max="4" width="7.36328125" customWidth="1"/>
    <col min="5" max="5" width="7.453125" customWidth="1"/>
    <col min="6" max="6" width="7.90625" customWidth="1"/>
    <col min="7" max="7" width="8.453125" customWidth="1"/>
    <col min="8" max="8" width="14.453125" customWidth="1"/>
    <col min="9" max="9" width="6.08984375" customWidth="1"/>
    <col min="10" max="10" width="5.453125" customWidth="1"/>
    <col min="11" max="11" width="4.08984375" hidden="1" customWidth="1"/>
    <col min="12" max="12" width="13" customWidth="1"/>
    <col min="13" max="13" width="6.90625" customWidth="1"/>
    <col min="14" max="14" width="14.36328125" customWidth="1"/>
    <col min="15" max="15" width="6.453125" customWidth="1"/>
    <col min="16" max="16" width="10.36328125" customWidth="1"/>
  </cols>
  <sheetData>
    <row r="1" spans="1:16"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6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6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6" ht="15.65" customHeight="1">
      <c r="B4" s="354" t="s">
        <v>14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17"/>
      <c r="N4" s="17"/>
      <c r="O4" s="17"/>
      <c r="P4" s="17"/>
    </row>
    <row r="5" spans="1:16" ht="15.65" customHeight="1"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18"/>
      <c r="N5" s="18"/>
      <c r="O5" s="18"/>
      <c r="P5" s="18"/>
    </row>
    <row r="6" spans="1:16" ht="19.5" customHeight="1">
      <c r="A6" s="359" t="s">
        <v>15</v>
      </c>
      <c r="B6" s="360"/>
      <c r="C6" s="361"/>
      <c r="D6" s="359" t="s">
        <v>16</v>
      </c>
      <c r="E6" s="361"/>
      <c r="F6" s="365" t="s">
        <v>17</v>
      </c>
      <c r="G6" s="365"/>
      <c r="H6" s="365" t="s">
        <v>41</v>
      </c>
      <c r="I6" s="365"/>
      <c r="J6" s="365"/>
      <c r="K6" s="365"/>
      <c r="L6" s="365"/>
      <c r="M6" s="10"/>
      <c r="N6" s="10"/>
      <c r="O6" s="10"/>
    </row>
    <row r="7" spans="1:16" ht="16.5" customHeight="1">
      <c r="A7" s="408"/>
      <c r="B7" s="409"/>
      <c r="C7" s="410"/>
      <c r="D7" s="417"/>
      <c r="E7" s="417"/>
      <c r="F7" s="366">
        <f>H28</f>
        <v>0</v>
      </c>
      <c r="G7" s="366"/>
      <c r="H7" s="395"/>
      <c r="I7" s="395"/>
      <c r="J7" s="395"/>
      <c r="K7" s="395"/>
      <c r="L7" s="395"/>
      <c r="M7" s="10"/>
      <c r="N7" s="10"/>
      <c r="O7" s="10"/>
    </row>
    <row r="8" spans="1:16" ht="17.149999999999999" customHeight="1">
      <c r="A8" s="411"/>
      <c r="B8" s="412"/>
      <c r="C8" s="413"/>
      <c r="D8" s="417"/>
      <c r="E8" s="417"/>
      <c r="F8" s="366"/>
      <c r="G8" s="366"/>
      <c r="H8" s="395"/>
      <c r="I8" s="395"/>
      <c r="J8" s="395"/>
      <c r="K8" s="395"/>
      <c r="L8" s="395"/>
      <c r="M8" s="10"/>
      <c r="N8" s="10"/>
      <c r="O8" s="10"/>
    </row>
    <row r="9" spans="1:16" ht="17.149999999999999" customHeight="1">
      <c r="A9" s="414"/>
      <c r="B9" s="415"/>
      <c r="C9" s="416"/>
      <c r="D9" s="417"/>
      <c r="E9" s="417"/>
      <c r="F9" s="366"/>
      <c r="G9" s="366"/>
      <c r="H9" s="395"/>
      <c r="I9" s="395"/>
      <c r="J9" s="395"/>
      <c r="K9" s="395"/>
      <c r="L9" s="395"/>
      <c r="M9" s="10"/>
      <c r="N9" s="10"/>
      <c r="O9" s="10"/>
    </row>
    <row r="10" spans="1:16" ht="19.5">
      <c r="B10" s="12"/>
      <c r="C10" s="12"/>
      <c r="D10" s="12"/>
      <c r="E10" s="12"/>
      <c r="F10" s="12"/>
      <c r="G10" s="12"/>
      <c r="H10" s="367">
        <f ca="1">TODAY()</f>
        <v>45047</v>
      </c>
      <c r="I10" s="367"/>
      <c r="J10" s="367"/>
      <c r="K10" s="23"/>
      <c r="L10" s="24" t="s">
        <v>49</v>
      </c>
    </row>
    <row r="11" spans="1:16" ht="42.75" customHeight="1">
      <c r="A11" s="28"/>
      <c r="B11" s="16" t="s">
        <v>31</v>
      </c>
      <c r="C11" s="16" t="s">
        <v>0</v>
      </c>
      <c r="D11" s="16" t="s">
        <v>6</v>
      </c>
      <c r="E11" s="16" t="s">
        <v>27</v>
      </c>
      <c r="F11" s="16" t="s">
        <v>28</v>
      </c>
      <c r="G11" s="16" t="s">
        <v>4</v>
      </c>
      <c r="H11" s="20" t="s">
        <v>29</v>
      </c>
      <c r="I11" s="420" t="s">
        <v>10</v>
      </c>
      <c r="J11" s="421"/>
      <c r="K11" s="421"/>
      <c r="L11" s="422"/>
      <c r="M11" s="12"/>
      <c r="N11" s="12"/>
      <c r="O11" s="12"/>
      <c r="P11" s="12"/>
    </row>
    <row r="12" spans="1:16" ht="25" customHeight="1">
      <c r="A12" s="62">
        <v>1</v>
      </c>
      <c r="B12" s="55" t="s">
        <v>33</v>
      </c>
      <c r="C12" s="55"/>
      <c r="D12" s="55">
        <v>1</v>
      </c>
      <c r="E12" s="55" t="s">
        <v>7</v>
      </c>
      <c r="F12" s="75"/>
      <c r="G12" s="56"/>
      <c r="H12" s="14">
        <f>F12*G12</f>
        <v>0</v>
      </c>
      <c r="I12" s="362"/>
      <c r="J12" s="363"/>
      <c r="K12" s="363"/>
      <c r="L12" s="364"/>
      <c r="M12" s="12"/>
      <c r="N12" s="12"/>
      <c r="O12" s="12"/>
      <c r="P12" s="12"/>
    </row>
    <row r="13" spans="1:16" ht="25" customHeight="1">
      <c r="A13" s="62">
        <v>2</v>
      </c>
      <c r="B13" s="55"/>
      <c r="C13" s="55"/>
      <c r="D13" s="55"/>
      <c r="E13" s="55"/>
      <c r="F13" s="75"/>
      <c r="G13" s="56"/>
      <c r="H13" s="14">
        <f>F13*G13</f>
        <v>0</v>
      </c>
      <c r="I13" s="362"/>
      <c r="J13" s="363"/>
      <c r="K13" s="363"/>
      <c r="L13" s="364"/>
      <c r="M13" s="12"/>
      <c r="N13" s="12"/>
      <c r="O13" s="12"/>
      <c r="P13" s="12"/>
    </row>
    <row r="14" spans="1:16" ht="25" customHeight="1">
      <c r="A14" s="62">
        <v>3</v>
      </c>
      <c r="B14" s="55"/>
      <c r="C14" s="55"/>
      <c r="D14" s="55"/>
      <c r="E14" s="55"/>
      <c r="F14" s="75"/>
      <c r="G14" s="56"/>
      <c r="H14" s="14">
        <f t="shared" ref="H14:H27" si="0">F14*G14</f>
        <v>0</v>
      </c>
      <c r="I14" s="362"/>
      <c r="J14" s="363"/>
      <c r="K14" s="363"/>
      <c r="L14" s="364"/>
      <c r="M14" s="12"/>
      <c r="N14" s="12"/>
      <c r="O14" s="12"/>
      <c r="P14" s="12"/>
    </row>
    <row r="15" spans="1:16" ht="25" customHeight="1">
      <c r="A15" s="62">
        <v>4</v>
      </c>
      <c r="B15" s="55"/>
      <c r="C15" s="55"/>
      <c r="D15" s="55"/>
      <c r="E15" s="55"/>
      <c r="F15" s="75"/>
      <c r="G15" s="56"/>
      <c r="H15" s="14">
        <f t="shared" si="0"/>
        <v>0</v>
      </c>
      <c r="I15" s="362"/>
      <c r="J15" s="363"/>
      <c r="K15" s="363"/>
      <c r="L15" s="364"/>
      <c r="M15" s="12"/>
      <c r="N15" s="12"/>
      <c r="O15" s="12"/>
      <c r="P15" s="12"/>
    </row>
    <row r="16" spans="1:16" ht="25" customHeight="1">
      <c r="A16" s="62">
        <v>5</v>
      </c>
      <c r="B16" s="55"/>
      <c r="C16" s="55"/>
      <c r="D16" s="55"/>
      <c r="E16" s="55"/>
      <c r="F16" s="75"/>
      <c r="G16" s="56"/>
      <c r="H16" s="14">
        <f t="shared" si="0"/>
        <v>0</v>
      </c>
      <c r="I16" s="362"/>
      <c r="J16" s="363"/>
      <c r="K16" s="363"/>
      <c r="L16" s="364"/>
      <c r="M16" s="12"/>
      <c r="N16" s="12"/>
      <c r="O16" s="12"/>
      <c r="P16" s="12"/>
    </row>
    <row r="17" spans="1:16" ht="25" customHeight="1">
      <c r="A17" s="62">
        <v>6</v>
      </c>
      <c r="B17" s="55"/>
      <c r="C17" s="55"/>
      <c r="D17" s="55"/>
      <c r="E17" s="55"/>
      <c r="F17" s="75"/>
      <c r="G17" s="56"/>
      <c r="H17" s="14">
        <f t="shared" si="0"/>
        <v>0</v>
      </c>
      <c r="I17" s="362"/>
      <c r="J17" s="363"/>
      <c r="K17" s="363"/>
      <c r="L17" s="364"/>
      <c r="M17" s="12"/>
      <c r="N17" s="12"/>
      <c r="O17" s="12"/>
      <c r="P17" s="12"/>
    </row>
    <row r="18" spans="1:16" ht="25" customHeight="1">
      <c r="A18" s="62">
        <v>7</v>
      </c>
      <c r="B18" s="55"/>
      <c r="C18" s="55"/>
      <c r="D18" s="55"/>
      <c r="E18" s="55"/>
      <c r="F18" s="75"/>
      <c r="G18" s="56"/>
      <c r="H18" s="14">
        <f t="shared" si="0"/>
        <v>0</v>
      </c>
      <c r="I18" s="362"/>
      <c r="J18" s="363"/>
      <c r="K18" s="363"/>
      <c r="L18" s="364"/>
      <c r="M18" s="12"/>
      <c r="N18" s="12"/>
      <c r="O18" s="12"/>
      <c r="P18" s="12"/>
    </row>
    <row r="19" spans="1:16" ht="25" customHeight="1">
      <c r="A19" s="62">
        <v>8</v>
      </c>
      <c r="B19" s="55"/>
      <c r="C19" s="55"/>
      <c r="D19" s="55"/>
      <c r="E19" s="55"/>
      <c r="F19" s="75"/>
      <c r="G19" s="56"/>
      <c r="H19" s="14">
        <f t="shared" si="0"/>
        <v>0</v>
      </c>
      <c r="I19" s="362"/>
      <c r="J19" s="363"/>
      <c r="K19" s="363"/>
      <c r="L19" s="364"/>
      <c r="M19" s="12"/>
      <c r="N19" s="12"/>
      <c r="O19" s="12"/>
      <c r="P19" s="12"/>
    </row>
    <row r="20" spans="1:16" ht="25" customHeight="1">
      <c r="A20" s="62">
        <v>9</v>
      </c>
      <c r="B20" s="55"/>
      <c r="C20" s="55"/>
      <c r="D20" s="55"/>
      <c r="E20" s="55"/>
      <c r="F20" s="75"/>
      <c r="G20" s="56"/>
      <c r="H20" s="14">
        <f t="shared" si="0"/>
        <v>0</v>
      </c>
      <c r="I20" s="362"/>
      <c r="J20" s="363"/>
      <c r="K20" s="363"/>
      <c r="L20" s="364"/>
      <c r="M20" s="12"/>
      <c r="N20" s="12"/>
      <c r="O20" s="12"/>
      <c r="P20" s="12"/>
    </row>
    <row r="21" spans="1:16" ht="25" customHeight="1">
      <c r="A21" s="62">
        <v>10</v>
      </c>
      <c r="B21" s="55"/>
      <c r="C21" s="55"/>
      <c r="D21" s="55"/>
      <c r="E21" s="55"/>
      <c r="F21" s="75"/>
      <c r="G21" s="56"/>
      <c r="H21" s="14">
        <f t="shared" si="0"/>
        <v>0</v>
      </c>
      <c r="I21" s="362"/>
      <c r="J21" s="363"/>
      <c r="K21" s="363"/>
      <c r="L21" s="364"/>
      <c r="M21" s="12"/>
      <c r="N21" s="12"/>
      <c r="O21" s="12"/>
      <c r="P21" s="12"/>
    </row>
    <row r="22" spans="1:16" ht="25" customHeight="1">
      <c r="A22" s="62">
        <v>11</v>
      </c>
      <c r="B22" s="55"/>
      <c r="C22" s="55"/>
      <c r="D22" s="55"/>
      <c r="E22" s="55"/>
      <c r="F22" s="75"/>
      <c r="G22" s="56"/>
      <c r="H22" s="14">
        <f t="shared" si="0"/>
        <v>0</v>
      </c>
      <c r="I22" s="362"/>
      <c r="J22" s="363"/>
      <c r="K22" s="363"/>
      <c r="L22" s="364"/>
      <c r="M22" s="12"/>
      <c r="N22" s="12"/>
      <c r="O22" s="12"/>
      <c r="P22" s="12"/>
    </row>
    <row r="23" spans="1:16" ht="25" customHeight="1">
      <c r="A23" s="62">
        <v>12</v>
      </c>
      <c r="B23" s="55"/>
      <c r="C23" s="55"/>
      <c r="D23" s="55"/>
      <c r="E23" s="55"/>
      <c r="F23" s="75"/>
      <c r="G23" s="56"/>
      <c r="H23" s="14">
        <f t="shared" si="0"/>
        <v>0</v>
      </c>
      <c r="I23" s="362"/>
      <c r="J23" s="363"/>
      <c r="K23" s="363"/>
      <c r="L23" s="364"/>
      <c r="M23" s="12"/>
      <c r="N23" s="12"/>
      <c r="O23" s="12"/>
      <c r="P23" s="12"/>
    </row>
    <row r="24" spans="1:16" ht="25" customHeight="1">
      <c r="A24" s="62">
        <v>13</v>
      </c>
      <c r="B24" s="55"/>
      <c r="C24" s="55"/>
      <c r="D24" s="55"/>
      <c r="E24" s="55"/>
      <c r="F24" s="75"/>
      <c r="G24" s="56"/>
      <c r="H24" s="14">
        <f t="shared" si="0"/>
        <v>0</v>
      </c>
      <c r="I24" s="362"/>
      <c r="J24" s="363"/>
      <c r="K24" s="363"/>
      <c r="L24" s="364"/>
      <c r="M24" s="12"/>
      <c r="N24" s="12"/>
      <c r="O24" s="12"/>
      <c r="P24" s="12"/>
    </row>
    <row r="25" spans="1:16" ht="25" customHeight="1">
      <c r="A25" s="62">
        <v>14</v>
      </c>
      <c r="B25" s="55"/>
      <c r="C25" s="55"/>
      <c r="D25" s="55"/>
      <c r="E25" s="55"/>
      <c r="F25" s="75"/>
      <c r="G25" s="56"/>
      <c r="H25" s="14">
        <f t="shared" si="0"/>
        <v>0</v>
      </c>
      <c r="I25" s="362"/>
      <c r="J25" s="363"/>
      <c r="K25" s="363"/>
      <c r="L25" s="364"/>
      <c r="M25" s="12"/>
      <c r="N25" s="12"/>
      <c r="O25" s="12"/>
      <c r="P25" s="12"/>
    </row>
    <row r="26" spans="1:16" ht="25" customHeight="1">
      <c r="A26" s="62">
        <v>15</v>
      </c>
      <c r="B26" s="55"/>
      <c r="C26" s="55"/>
      <c r="D26" s="55"/>
      <c r="E26" s="55"/>
      <c r="F26" s="75"/>
      <c r="G26" s="56"/>
      <c r="H26" s="14">
        <f t="shared" si="0"/>
        <v>0</v>
      </c>
      <c r="I26" s="362"/>
      <c r="J26" s="363"/>
      <c r="K26" s="363"/>
      <c r="L26" s="364"/>
      <c r="M26" s="12"/>
      <c r="N26" s="12"/>
      <c r="O26" s="12"/>
      <c r="P26" s="12"/>
    </row>
    <row r="27" spans="1:16" ht="25" customHeight="1">
      <c r="A27" s="62">
        <v>16</v>
      </c>
      <c r="B27" s="55"/>
      <c r="C27" s="55"/>
      <c r="D27" s="55"/>
      <c r="E27" s="55"/>
      <c r="F27" s="75"/>
      <c r="G27" s="56"/>
      <c r="H27" s="14">
        <f t="shared" si="0"/>
        <v>0</v>
      </c>
      <c r="I27" s="362"/>
      <c r="J27" s="363"/>
      <c r="K27" s="363"/>
      <c r="L27" s="364"/>
      <c r="M27" s="12"/>
      <c r="N27" s="12"/>
      <c r="O27" s="12"/>
      <c r="P27" s="12"/>
    </row>
    <row r="28" spans="1:16" ht="21" customHeight="1">
      <c r="A28" s="370" t="s">
        <v>5</v>
      </c>
      <c r="B28" s="371"/>
      <c r="C28" s="372"/>
      <c r="D28" s="407">
        <f>SUM(F12:F27)</f>
        <v>0</v>
      </c>
      <c r="E28" s="407"/>
      <c r="F28" s="407"/>
      <c r="G28" s="407"/>
      <c r="H28" s="14">
        <f>SUM(H12:H27)</f>
        <v>0</v>
      </c>
      <c r="I28" s="420"/>
      <c r="J28" s="421"/>
      <c r="K28" s="421"/>
      <c r="L28" s="422"/>
      <c r="M28" s="12"/>
      <c r="N28" s="12"/>
      <c r="O28" s="12"/>
      <c r="P28" s="12"/>
    </row>
    <row r="29" spans="1:16" ht="21" customHeight="1">
      <c r="A29" s="370" t="s">
        <v>18</v>
      </c>
      <c r="B29" s="371"/>
      <c r="C29" s="372"/>
      <c r="D29" s="382">
        <f>H28</f>
        <v>0</v>
      </c>
      <c r="E29" s="403"/>
      <c r="F29" s="403"/>
      <c r="G29" s="403"/>
      <c r="H29" s="403"/>
      <c r="I29" s="403"/>
      <c r="J29" s="403"/>
      <c r="K29" s="403"/>
      <c r="L29" s="403"/>
    </row>
    <row r="30" spans="1:16" ht="21.65" customHeight="1">
      <c r="A30" s="324" t="s">
        <v>21</v>
      </c>
      <c r="B30" s="325"/>
      <c r="C30" s="326"/>
      <c r="D30" s="243" t="s">
        <v>45</v>
      </c>
      <c r="E30" s="241"/>
      <c r="F30" s="241"/>
      <c r="G30" s="339" t="s">
        <v>25</v>
      </c>
      <c r="H30" s="341"/>
      <c r="I30" s="404" t="s">
        <v>87</v>
      </c>
      <c r="J30" s="405"/>
      <c r="K30" s="405"/>
      <c r="L30" s="406"/>
    </row>
    <row r="31" spans="1:16" ht="35.15" customHeight="1">
      <c r="A31" s="351"/>
      <c r="B31" s="352"/>
      <c r="C31" s="353"/>
      <c r="D31" s="396"/>
      <c r="E31" s="241"/>
      <c r="F31" s="241"/>
      <c r="G31" s="397"/>
      <c r="H31" s="397"/>
      <c r="I31" s="400"/>
      <c r="J31" s="400"/>
      <c r="K31" s="400"/>
      <c r="L31" s="400"/>
    </row>
    <row r="32" spans="1:16" ht="21.65" customHeight="1">
      <c r="A32" s="324" t="s">
        <v>44</v>
      </c>
      <c r="B32" s="325"/>
      <c r="C32" s="326"/>
      <c r="D32" s="243" t="s">
        <v>46</v>
      </c>
      <c r="E32" s="241"/>
      <c r="F32" s="241"/>
      <c r="G32" s="398"/>
      <c r="H32" s="398"/>
      <c r="I32" s="401"/>
      <c r="J32" s="401"/>
      <c r="K32" s="401"/>
      <c r="L32" s="401"/>
    </row>
    <row r="33" spans="1:16" ht="35.15" customHeight="1">
      <c r="A33" s="351"/>
      <c r="B33" s="352"/>
      <c r="C33" s="353"/>
      <c r="D33" s="321"/>
      <c r="E33" s="322"/>
      <c r="F33" s="323"/>
      <c r="G33" s="399"/>
      <c r="H33" s="399"/>
      <c r="I33" s="402"/>
      <c r="J33" s="402"/>
      <c r="K33" s="402"/>
      <c r="L33" s="402"/>
    </row>
    <row r="34" spans="1:16" ht="59.15" customHeight="1">
      <c r="B34" s="320" t="s">
        <v>48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6"/>
      <c r="N34" s="5"/>
      <c r="O34" s="5"/>
      <c r="P34" s="5"/>
    </row>
    <row r="35" spans="1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>
      <c r="B38" s="1"/>
      <c r="C38" s="1"/>
      <c r="D38" s="1"/>
      <c r="E38" s="22"/>
      <c r="F38" s="1"/>
      <c r="G38" s="1"/>
      <c r="H38" s="1"/>
      <c r="I38" s="1"/>
      <c r="J38" s="1"/>
      <c r="K38" s="1"/>
      <c r="L38" s="1"/>
      <c r="M38" s="1"/>
      <c r="N38" s="1"/>
    </row>
    <row r="39" spans="1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 algorithmName="SHA-512" hashValue="5m3nHAcoasc0ALKaPVqpV9LZCLkigRtru7PxFZMzdX57nr8s4EJ03GGsiCK/dAwTrr9kqzeNNQjxOcvcUo/7Ow==" saltValue="y7BKgQUd/bAqVmcE7DpfXQ==" spinCount="100000" sheet="1" formatRows="0" insertRows="0" deleteRows="0"/>
  <mergeCells count="46">
    <mergeCell ref="D31:F31"/>
    <mergeCell ref="I27:L27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D29:L29"/>
    <mergeCell ref="H10:J10"/>
    <mergeCell ref="D28:G28"/>
    <mergeCell ref="I28:L28"/>
    <mergeCell ref="I11:L11"/>
    <mergeCell ref="I12:L12"/>
    <mergeCell ref="I13:L13"/>
    <mergeCell ref="I14:L14"/>
    <mergeCell ref="I15:L15"/>
    <mergeCell ref="B34:L34"/>
    <mergeCell ref="B1:L1"/>
    <mergeCell ref="H7:L9"/>
    <mergeCell ref="D32:F32"/>
    <mergeCell ref="I30:L30"/>
    <mergeCell ref="D33:F33"/>
    <mergeCell ref="G31:H33"/>
    <mergeCell ref="I31:L33"/>
    <mergeCell ref="F7:G9"/>
    <mergeCell ref="B4:L5"/>
    <mergeCell ref="D6:E6"/>
    <mergeCell ref="D30:F30"/>
    <mergeCell ref="G30:H30"/>
    <mergeCell ref="D7:E9"/>
    <mergeCell ref="H6:L6"/>
    <mergeCell ref="F6:G6"/>
    <mergeCell ref="A31:C31"/>
    <mergeCell ref="A32:C32"/>
    <mergeCell ref="A33:C33"/>
    <mergeCell ref="A6:C6"/>
    <mergeCell ref="A7:C9"/>
    <mergeCell ref="A28:C28"/>
    <mergeCell ref="A29:C29"/>
    <mergeCell ref="A30:C30"/>
  </mergeCells>
  <phoneticPr fontId="5" type="noConversion"/>
  <pageMargins left="0.39370078740157483" right="0.15748031496062992" top="0.15748031496062992" bottom="0.15748031496062992" header="0.31496062992125984" footer="0.31496062992125984"/>
  <pageSetup paperSize="9" orientation="portrait" r:id="rId1"/>
  <headerFooter>
    <oddHeader>&amp;L&amp;"微軟正黑體,標準"&amp;10 110年1月版&amp;R&amp;"微軟正黑體,標準"&amp;10第 &amp;P 頁，共 &amp;N 頁</oddHeader>
    <oddFooter>&amp;R&amp;10第 &amp;P 頁，共 &amp;N 頁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sqref="A1:N2"/>
    </sheetView>
  </sheetViews>
  <sheetFormatPr defaultColWidth="9" defaultRowHeight="17"/>
  <cols>
    <col min="1" max="1" width="6.26953125" style="31" customWidth="1"/>
    <col min="2" max="2" width="10.90625" style="31" customWidth="1"/>
    <col min="3" max="3" width="11.1796875" style="31" customWidth="1"/>
    <col min="4" max="5" width="6.54296875" style="31" customWidth="1"/>
    <col min="6" max="6" width="7.36328125" style="31" customWidth="1"/>
    <col min="7" max="7" width="8.08984375" style="31" customWidth="1"/>
    <col min="8" max="8" width="13.08984375" style="31" customWidth="1"/>
    <col min="9" max="9" width="11.08984375" style="31" customWidth="1"/>
    <col min="10" max="10" width="12.81640625" style="31" customWidth="1"/>
    <col min="11" max="11" width="14" style="31" customWidth="1"/>
    <col min="12" max="12" width="16.90625" style="31" customWidth="1"/>
    <col min="13" max="13" width="13.54296875" style="31" customWidth="1"/>
    <col min="14" max="14" width="11.08984375" style="31" customWidth="1"/>
    <col min="15" max="15" width="6.90625" style="31" customWidth="1"/>
    <col min="16" max="16384" width="9" style="31"/>
  </cols>
  <sheetData>
    <row r="1" spans="1:15" ht="25" customHeight="1">
      <c r="A1" s="250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47"/>
    </row>
    <row r="2" spans="1:15" ht="1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46"/>
    </row>
    <row r="3" spans="1:15" ht="19.5" customHeight="1">
      <c r="A3" s="256" t="s">
        <v>79</v>
      </c>
      <c r="B3" s="257"/>
      <c r="C3" s="258"/>
      <c r="D3" s="288" t="s">
        <v>78</v>
      </c>
      <c r="E3" s="289"/>
      <c r="F3" s="288" t="s">
        <v>77</v>
      </c>
      <c r="G3" s="303"/>
      <c r="H3" s="304"/>
      <c r="I3" s="288" t="s">
        <v>76</v>
      </c>
      <c r="J3" s="303"/>
      <c r="K3" s="304"/>
      <c r="L3" s="311" t="s">
        <v>75</v>
      </c>
      <c r="M3" s="312"/>
      <c r="N3" s="312"/>
      <c r="O3" s="45"/>
    </row>
    <row r="4" spans="1:15" ht="19.75" customHeight="1">
      <c r="A4" s="259"/>
      <c r="B4" s="260"/>
      <c r="C4" s="261"/>
      <c r="D4" s="290"/>
      <c r="E4" s="290"/>
      <c r="F4" s="305">
        <f>J19</f>
        <v>0</v>
      </c>
      <c r="G4" s="306"/>
      <c r="H4" s="306"/>
      <c r="I4" s="291"/>
      <c r="J4" s="292"/>
      <c r="K4" s="293"/>
      <c r="L4" s="313"/>
      <c r="M4" s="313"/>
      <c r="N4" s="313"/>
      <c r="O4" s="45"/>
    </row>
    <row r="5" spans="1:15" ht="19.75" customHeight="1">
      <c r="A5" s="262"/>
      <c r="B5" s="263"/>
      <c r="C5" s="264"/>
      <c r="D5" s="290"/>
      <c r="E5" s="290"/>
      <c r="F5" s="307"/>
      <c r="G5" s="308"/>
      <c r="H5" s="308"/>
      <c r="I5" s="294"/>
      <c r="J5" s="295"/>
      <c r="K5" s="296"/>
      <c r="L5" s="313"/>
      <c r="M5" s="313"/>
      <c r="N5" s="313"/>
      <c r="O5" s="45"/>
    </row>
    <row r="6" spans="1:15" ht="19.75" customHeight="1">
      <c r="A6" s="265"/>
      <c r="B6" s="266"/>
      <c r="C6" s="267"/>
      <c r="D6" s="290"/>
      <c r="E6" s="290"/>
      <c r="F6" s="309"/>
      <c r="G6" s="310"/>
      <c r="H6" s="310"/>
      <c r="I6" s="297"/>
      <c r="J6" s="298"/>
      <c r="K6" s="299"/>
      <c r="L6" s="313"/>
      <c r="M6" s="313"/>
      <c r="N6" s="313"/>
      <c r="O6" s="45"/>
    </row>
    <row r="7" spans="1:15" ht="19.5">
      <c r="A7" s="247"/>
      <c r="B7" s="248"/>
      <c r="C7" s="44"/>
      <c r="D7" s="44"/>
      <c r="E7" s="44"/>
      <c r="F7" s="44"/>
      <c r="G7" s="44"/>
      <c r="H7" s="44"/>
      <c r="I7" s="44"/>
      <c r="J7" s="44"/>
      <c r="K7" s="43" t="s">
        <v>74</v>
      </c>
      <c r="L7" s="134">
        <f ca="1">TODAY()</f>
        <v>45047</v>
      </c>
      <c r="M7" s="300" t="s">
        <v>112</v>
      </c>
      <c r="N7" s="301"/>
    </row>
    <row r="8" spans="1:15" ht="35.15" customHeight="1">
      <c r="A8" s="80"/>
      <c r="B8" s="175" t="s">
        <v>73</v>
      </c>
      <c r="C8" s="175" t="s">
        <v>72</v>
      </c>
      <c r="D8" s="175" t="s">
        <v>71</v>
      </c>
      <c r="E8" s="175" t="s">
        <v>70</v>
      </c>
      <c r="F8" s="175" t="s">
        <v>69</v>
      </c>
      <c r="G8" s="175" t="s">
        <v>68</v>
      </c>
      <c r="H8" s="175" t="s">
        <v>67</v>
      </c>
      <c r="I8" s="42" t="s">
        <v>66</v>
      </c>
      <c r="J8" s="175" t="s">
        <v>61</v>
      </c>
      <c r="K8" s="175" t="s">
        <v>65</v>
      </c>
      <c r="L8" s="175" t="s">
        <v>145</v>
      </c>
      <c r="M8" s="277" t="s">
        <v>150</v>
      </c>
      <c r="N8" s="302"/>
      <c r="O8" s="35"/>
    </row>
    <row r="9" spans="1:15" ht="25" customHeight="1">
      <c r="A9" s="62">
        <v>1</v>
      </c>
      <c r="B9" s="76" t="s">
        <v>64</v>
      </c>
      <c r="C9" s="76"/>
      <c r="D9" s="176">
        <v>1</v>
      </c>
      <c r="E9" s="176" t="s">
        <v>63</v>
      </c>
      <c r="F9" s="59"/>
      <c r="G9" s="60"/>
      <c r="H9" s="36">
        <f t="shared" ref="H9:H18" si="0">F9*G9</f>
        <v>0</v>
      </c>
      <c r="I9" s="38">
        <f>ROUND(H9*2.11%,0)</f>
        <v>0</v>
      </c>
      <c r="J9" s="36">
        <f>H9+I9</f>
        <v>0</v>
      </c>
      <c r="K9" s="36">
        <f t="shared" ref="K9:K18" si="1">H9</f>
        <v>0</v>
      </c>
      <c r="L9" s="176" t="s">
        <v>62</v>
      </c>
      <c r="M9" s="277"/>
      <c r="N9" s="278"/>
      <c r="O9" s="35"/>
    </row>
    <row r="10" spans="1:15" ht="25" customHeight="1">
      <c r="A10" s="62">
        <v>2</v>
      </c>
      <c r="B10" s="76"/>
      <c r="C10" s="76"/>
      <c r="D10" s="176"/>
      <c r="E10" s="176"/>
      <c r="F10" s="60"/>
      <c r="G10" s="60"/>
      <c r="H10" s="36">
        <f t="shared" si="0"/>
        <v>0</v>
      </c>
      <c r="I10" s="38">
        <f t="shared" ref="I10:I18" si="2">ROUND(H10*2.11%,0)</f>
        <v>0</v>
      </c>
      <c r="J10" s="36">
        <f t="shared" ref="J10:J18" si="3">H10+I10</f>
        <v>0</v>
      </c>
      <c r="K10" s="36">
        <f t="shared" si="1"/>
        <v>0</v>
      </c>
      <c r="L10" s="176"/>
      <c r="M10" s="277"/>
      <c r="N10" s="278"/>
      <c r="O10" s="35"/>
    </row>
    <row r="11" spans="1:15" ht="25" customHeight="1">
      <c r="A11" s="62">
        <v>3</v>
      </c>
      <c r="B11" s="76"/>
      <c r="C11" s="76"/>
      <c r="D11" s="176"/>
      <c r="E11" s="176"/>
      <c r="F11" s="60"/>
      <c r="G11" s="60"/>
      <c r="H11" s="36">
        <f t="shared" si="0"/>
        <v>0</v>
      </c>
      <c r="I11" s="38">
        <f t="shared" si="2"/>
        <v>0</v>
      </c>
      <c r="J11" s="36">
        <f t="shared" si="3"/>
        <v>0</v>
      </c>
      <c r="K11" s="36">
        <f t="shared" si="1"/>
        <v>0</v>
      </c>
      <c r="L11" s="176"/>
      <c r="M11" s="277"/>
      <c r="N11" s="278"/>
      <c r="O11" s="35"/>
    </row>
    <row r="12" spans="1:15" ht="25" customHeight="1">
      <c r="A12" s="62">
        <v>4</v>
      </c>
      <c r="B12" s="76"/>
      <c r="C12" s="76"/>
      <c r="D12" s="176"/>
      <c r="E12" s="176"/>
      <c r="F12" s="60"/>
      <c r="G12" s="60"/>
      <c r="H12" s="36">
        <f t="shared" si="0"/>
        <v>0</v>
      </c>
      <c r="I12" s="38">
        <f t="shared" si="2"/>
        <v>0</v>
      </c>
      <c r="J12" s="36">
        <f t="shared" si="3"/>
        <v>0</v>
      </c>
      <c r="K12" s="36">
        <f t="shared" si="1"/>
        <v>0</v>
      </c>
      <c r="L12" s="176"/>
      <c r="M12" s="277"/>
      <c r="N12" s="278"/>
      <c r="O12" s="35"/>
    </row>
    <row r="13" spans="1:15" ht="25" customHeight="1">
      <c r="A13" s="62">
        <v>5</v>
      </c>
      <c r="B13" s="76"/>
      <c r="C13" s="76"/>
      <c r="D13" s="176"/>
      <c r="E13" s="176"/>
      <c r="F13" s="60"/>
      <c r="G13" s="60"/>
      <c r="H13" s="36">
        <f t="shared" si="0"/>
        <v>0</v>
      </c>
      <c r="I13" s="38">
        <f t="shared" si="2"/>
        <v>0</v>
      </c>
      <c r="J13" s="36">
        <f t="shared" si="3"/>
        <v>0</v>
      </c>
      <c r="K13" s="36">
        <f t="shared" si="1"/>
        <v>0</v>
      </c>
      <c r="L13" s="176"/>
      <c r="M13" s="277"/>
      <c r="N13" s="278"/>
      <c r="O13" s="35"/>
    </row>
    <row r="14" spans="1:15" s="39" customFormat="1" ht="25" customHeight="1">
      <c r="A14" s="62">
        <v>6</v>
      </c>
      <c r="B14" s="77"/>
      <c r="C14" s="77"/>
      <c r="D14" s="177"/>
      <c r="E14" s="177"/>
      <c r="F14" s="61"/>
      <c r="G14" s="61"/>
      <c r="H14" s="41">
        <f t="shared" si="0"/>
        <v>0</v>
      </c>
      <c r="I14" s="38">
        <f t="shared" si="2"/>
        <v>0</v>
      </c>
      <c r="J14" s="36">
        <f t="shared" si="3"/>
        <v>0</v>
      </c>
      <c r="K14" s="41">
        <f t="shared" si="1"/>
        <v>0</v>
      </c>
      <c r="L14" s="177"/>
      <c r="M14" s="279"/>
      <c r="N14" s="280"/>
      <c r="O14" s="40"/>
    </row>
    <row r="15" spans="1:15" s="39" customFormat="1" ht="25" customHeight="1">
      <c r="A15" s="62">
        <v>7</v>
      </c>
      <c r="B15" s="77"/>
      <c r="C15" s="77"/>
      <c r="D15" s="177"/>
      <c r="E15" s="177"/>
      <c r="F15" s="61"/>
      <c r="G15" s="61"/>
      <c r="H15" s="41">
        <f t="shared" si="0"/>
        <v>0</v>
      </c>
      <c r="I15" s="38">
        <f t="shared" si="2"/>
        <v>0</v>
      </c>
      <c r="J15" s="36">
        <f t="shared" si="3"/>
        <v>0</v>
      </c>
      <c r="K15" s="41">
        <f t="shared" si="1"/>
        <v>0</v>
      </c>
      <c r="L15" s="177"/>
      <c r="M15" s="143"/>
      <c r="N15" s="145"/>
      <c r="O15" s="40"/>
    </row>
    <row r="16" spans="1:15" s="39" customFormat="1" ht="25" customHeight="1">
      <c r="A16" s="62">
        <v>8</v>
      </c>
      <c r="B16" s="77"/>
      <c r="C16" s="77"/>
      <c r="D16" s="177"/>
      <c r="E16" s="177"/>
      <c r="F16" s="61"/>
      <c r="G16" s="61"/>
      <c r="H16" s="41">
        <f t="shared" si="0"/>
        <v>0</v>
      </c>
      <c r="I16" s="38">
        <f t="shared" si="2"/>
        <v>0</v>
      </c>
      <c r="J16" s="36">
        <f t="shared" si="3"/>
        <v>0</v>
      </c>
      <c r="K16" s="41">
        <f t="shared" si="1"/>
        <v>0</v>
      </c>
      <c r="L16" s="177"/>
      <c r="M16" s="143"/>
      <c r="N16" s="145"/>
      <c r="O16" s="40"/>
    </row>
    <row r="17" spans="1:15" s="39" customFormat="1" ht="25" customHeight="1">
      <c r="A17" s="62">
        <v>9</v>
      </c>
      <c r="B17" s="77"/>
      <c r="C17" s="77"/>
      <c r="D17" s="177"/>
      <c r="E17" s="177"/>
      <c r="F17" s="61"/>
      <c r="G17" s="61"/>
      <c r="H17" s="41">
        <f t="shared" si="0"/>
        <v>0</v>
      </c>
      <c r="I17" s="38">
        <f t="shared" si="2"/>
        <v>0</v>
      </c>
      <c r="J17" s="36">
        <f t="shared" si="3"/>
        <v>0</v>
      </c>
      <c r="K17" s="41">
        <f t="shared" si="1"/>
        <v>0</v>
      </c>
      <c r="L17" s="177"/>
      <c r="M17" s="143"/>
      <c r="N17" s="145"/>
      <c r="O17" s="40"/>
    </row>
    <row r="18" spans="1:15" ht="25" customHeight="1">
      <c r="A18" s="62">
        <v>10</v>
      </c>
      <c r="B18" s="76"/>
      <c r="C18" s="76"/>
      <c r="D18" s="176"/>
      <c r="E18" s="176"/>
      <c r="F18" s="60"/>
      <c r="G18" s="60"/>
      <c r="H18" s="36">
        <f t="shared" si="0"/>
        <v>0</v>
      </c>
      <c r="I18" s="38">
        <f t="shared" si="2"/>
        <v>0</v>
      </c>
      <c r="J18" s="36">
        <f t="shared" si="3"/>
        <v>0</v>
      </c>
      <c r="K18" s="36">
        <f t="shared" si="1"/>
        <v>0</v>
      </c>
      <c r="L18" s="176"/>
      <c r="M18" s="277"/>
      <c r="N18" s="278"/>
      <c r="O18" s="35"/>
    </row>
    <row r="19" spans="1:15" ht="25.5" customHeight="1">
      <c r="A19" s="268" t="s">
        <v>61</v>
      </c>
      <c r="B19" s="269"/>
      <c r="C19" s="270"/>
      <c r="D19" s="283">
        <f>SUM(F9:F18)</f>
        <v>0</v>
      </c>
      <c r="E19" s="284"/>
      <c r="F19" s="284"/>
      <c r="G19" s="285"/>
      <c r="H19" s="146">
        <f>SUM(H9:H18)</f>
        <v>0</v>
      </c>
      <c r="I19" s="144">
        <f>SUM(I9:I18)</f>
        <v>0</v>
      </c>
      <c r="J19" s="144">
        <f>SUM(J9:J18)</f>
        <v>0</v>
      </c>
      <c r="K19" s="146">
        <f>SUM(K9:K18)</f>
        <v>0</v>
      </c>
      <c r="L19" s="314" t="str">
        <f>IF(H19=K19,"ok","錯誤")</f>
        <v>ok</v>
      </c>
      <c r="M19" s="315"/>
      <c r="N19" s="316"/>
      <c r="O19" s="35"/>
    </row>
    <row r="20" spans="1:15" ht="27.65" customHeight="1">
      <c r="A20" s="268" t="s">
        <v>60</v>
      </c>
      <c r="B20" s="269"/>
      <c r="C20" s="270"/>
      <c r="D20" s="317">
        <f>J19</f>
        <v>0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5" ht="25" customHeight="1">
      <c r="A21" s="244" t="s">
        <v>59</v>
      </c>
      <c r="B21" s="245"/>
      <c r="C21" s="246"/>
      <c r="D21" s="244" t="s">
        <v>58</v>
      </c>
      <c r="E21" s="271"/>
      <c r="F21" s="272"/>
      <c r="G21" s="273" t="s">
        <v>57</v>
      </c>
      <c r="H21" s="272"/>
      <c r="I21" s="273" t="s">
        <v>56</v>
      </c>
      <c r="J21" s="272"/>
      <c r="K21" s="281" t="s">
        <v>55</v>
      </c>
      <c r="L21" s="275"/>
      <c r="M21" s="276" t="s">
        <v>54</v>
      </c>
      <c r="N21" s="275"/>
    </row>
    <row r="22" spans="1:15" ht="45.75" customHeight="1">
      <c r="A22" s="247"/>
      <c r="B22" s="248"/>
      <c r="C22" s="249"/>
      <c r="D22" s="274"/>
      <c r="E22" s="275"/>
      <c r="F22" s="275"/>
      <c r="G22" s="282"/>
      <c r="H22" s="275"/>
      <c r="I22" s="286">
        <v>29146</v>
      </c>
      <c r="J22" s="287"/>
      <c r="K22" s="281"/>
      <c r="L22" s="275"/>
      <c r="M22" s="276"/>
      <c r="N22" s="275"/>
    </row>
    <row r="23" spans="1:15">
      <c r="B23" s="34"/>
      <c r="C23" s="34"/>
      <c r="D23" s="34"/>
      <c r="E23" s="34"/>
      <c r="F23" s="34"/>
      <c r="G23" s="34"/>
      <c r="H23" s="33"/>
      <c r="I23" s="33"/>
      <c r="J23" s="33"/>
      <c r="K23" s="33"/>
      <c r="L23" s="33"/>
      <c r="M23" s="33"/>
      <c r="N23" s="33"/>
      <c r="O23" s="33"/>
    </row>
    <row r="24" spans="1: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 algorithmName="SHA-512" hashValue="gsMJtJQhFfZRhZv5IhHOh2sB+/41PLy6yl4cVjp6zlwTr4oRg8Hd8v1Zk+1v8dx55M8u8qJFbdbNBDkqtrIkcg==" saltValue="WsAYRrG6RVfGghdguXh+GQ==" spinCount="100000" sheet="1" objects="1" scenarios="1"/>
  <mergeCells count="37">
    <mergeCell ref="M22:N22"/>
    <mergeCell ref="A20:C20"/>
    <mergeCell ref="D20:N20"/>
    <mergeCell ref="A21:C21"/>
    <mergeCell ref="D21:F21"/>
    <mergeCell ref="G21:H21"/>
    <mergeCell ref="I21:J21"/>
    <mergeCell ref="K21:L21"/>
    <mergeCell ref="M21:N21"/>
    <mergeCell ref="A22:C22"/>
    <mergeCell ref="D22:F22"/>
    <mergeCell ref="G22:H22"/>
    <mergeCell ref="I22:J22"/>
    <mergeCell ref="K22:L22"/>
    <mergeCell ref="M12:N12"/>
    <mergeCell ref="M13:N13"/>
    <mergeCell ref="M14:N14"/>
    <mergeCell ref="M18:N18"/>
    <mergeCell ref="A19:C19"/>
    <mergeCell ref="D19:G19"/>
    <mergeCell ref="L19:N19"/>
    <mergeCell ref="M11:N11"/>
    <mergeCell ref="A1:N2"/>
    <mergeCell ref="A3:C3"/>
    <mergeCell ref="D3:E3"/>
    <mergeCell ref="F3:H3"/>
    <mergeCell ref="I3:K3"/>
    <mergeCell ref="L3:N6"/>
    <mergeCell ref="A4:C6"/>
    <mergeCell ref="D4:E6"/>
    <mergeCell ref="F4:H6"/>
    <mergeCell ref="I4:K6"/>
    <mergeCell ref="A7:B7"/>
    <mergeCell ref="M7:N7"/>
    <mergeCell ref="M8:N8"/>
    <mergeCell ref="M9:N9"/>
    <mergeCell ref="M10:N10"/>
  </mergeCells>
  <phoneticPr fontId="32" type="noConversion"/>
  <pageMargins left="0.7" right="0.7" top="0.75" bottom="0.75" header="0.3" footer="0.3"/>
  <pageSetup paperSize="9" scale="87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E1" zoomScaleNormal="100" workbookViewId="0">
      <selection sqref="A1:U2"/>
    </sheetView>
  </sheetViews>
  <sheetFormatPr defaultRowHeight="17"/>
  <cols>
    <col min="1" max="1" width="3.7265625" customWidth="1"/>
    <col min="2" max="2" width="7.6328125" customWidth="1"/>
    <col min="3" max="3" width="5" customWidth="1"/>
    <col min="4" max="4" width="9.26953125" customWidth="1"/>
    <col min="5" max="5" width="4.26953125" customWidth="1"/>
    <col min="6" max="6" width="11.26953125" customWidth="1"/>
    <col min="7" max="7" width="20" customWidth="1"/>
    <col min="8" max="8" width="5" customWidth="1"/>
    <col min="9" max="9" width="5.6328125" customWidth="1"/>
    <col min="10" max="10" width="5.7265625" customWidth="1"/>
    <col min="11" max="11" width="9.81640625" customWidth="1"/>
    <col min="12" max="13" width="8" customWidth="1"/>
    <col min="14" max="14" width="7.36328125" customWidth="1"/>
    <col min="15" max="15" width="10.1796875" customWidth="1"/>
    <col min="16" max="18" width="8" customWidth="1"/>
    <col min="19" max="19" width="10.1796875" customWidth="1"/>
    <col min="20" max="20" width="14.26953125" customWidth="1"/>
    <col min="21" max="21" width="21.453125" customWidth="1"/>
  </cols>
  <sheetData>
    <row r="1" spans="1:21" ht="17.5" customHeight="1">
      <c r="A1" s="204" t="s">
        <v>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7.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ht="16.399999999999999" customHeight="1" thickTop="1">
      <c r="A3" s="359" t="s">
        <v>15</v>
      </c>
      <c r="B3" s="360"/>
      <c r="C3" s="360"/>
      <c r="D3" s="361"/>
      <c r="E3" s="359" t="s">
        <v>16</v>
      </c>
      <c r="F3" s="361"/>
      <c r="G3" s="140" t="s">
        <v>17</v>
      </c>
      <c r="H3" s="365" t="s">
        <v>40</v>
      </c>
      <c r="I3" s="365"/>
      <c r="J3" s="365"/>
      <c r="K3" s="365"/>
      <c r="L3" s="423"/>
      <c r="M3" s="423"/>
      <c r="N3" s="424" t="s">
        <v>19</v>
      </c>
      <c r="O3" s="425"/>
      <c r="P3" s="425"/>
      <c r="Q3" s="425"/>
      <c r="R3" s="425"/>
      <c r="S3" s="430" t="s">
        <v>101</v>
      </c>
      <c r="T3" s="431"/>
      <c r="U3" s="432"/>
    </row>
    <row r="4" spans="1:21">
      <c r="A4" s="433"/>
      <c r="B4" s="387"/>
      <c r="C4" s="387"/>
      <c r="D4" s="388"/>
      <c r="E4" s="434"/>
      <c r="F4" s="435"/>
      <c r="G4" s="436">
        <f>O13</f>
        <v>0</v>
      </c>
      <c r="H4" s="439" t="s">
        <v>85</v>
      </c>
      <c r="I4" s="439"/>
      <c r="J4" s="439"/>
      <c r="K4" s="439"/>
      <c r="L4" s="440"/>
      <c r="M4" s="440"/>
      <c r="N4" s="426"/>
      <c r="O4" s="427"/>
      <c r="P4" s="427"/>
      <c r="Q4" s="427"/>
      <c r="R4" s="427"/>
      <c r="S4" s="441" t="s">
        <v>99</v>
      </c>
      <c r="T4" s="442"/>
      <c r="U4" s="110" t="s">
        <v>100</v>
      </c>
    </row>
    <row r="5" spans="1:21" ht="17.5" thickBot="1">
      <c r="A5" s="386"/>
      <c r="B5" s="387"/>
      <c r="C5" s="387"/>
      <c r="D5" s="388"/>
      <c r="E5" s="435"/>
      <c r="F5" s="435"/>
      <c r="G5" s="437"/>
      <c r="H5" s="439"/>
      <c r="I5" s="439"/>
      <c r="J5" s="439"/>
      <c r="K5" s="439"/>
      <c r="L5" s="440"/>
      <c r="M5" s="440"/>
      <c r="N5" s="426"/>
      <c r="O5" s="427"/>
      <c r="P5" s="427"/>
      <c r="Q5" s="427"/>
      <c r="R5" s="427"/>
      <c r="S5" s="443">
        <f>L13+P13</f>
        <v>0</v>
      </c>
      <c r="T5" s="444"/>
      <c r="U5" s="121">
        <f>M13+Q13</f>
        <v>0</v>
      </c>
    </row>
    <row r="6" spans="1:21" ht="17.5" thickTop="1">
      <c r="A6" s="386"/>
      <c r="B6" s="387"/>
      <c r="C6" s="387"/>
      <c r="D6" s="388"/>
      <c r="E6" s="435"/>
      <c r="F6" s="435"/>
      <c r="G6" s="438"/>
      <c r="H6" s="439"/>
      <c r="I6" s="439"/>
      <c r="J6" s="439"/>
      <c r="K6" s="439"/>
      <c r="L6" s="440"/>
      <c r="M6" s="440"/>
      <c r="N6" s="428"/>
      <c r="O6" s="429"/>
      <c r="P6" s="429"/>
      <c r="Q6" s="429"/>
      <c r="R6" s="429"/>
      <c r="S6" s="119"/>
      <c r="T6" s="119"/>
      <c r="U6" s="120"/>
    </row>
    <row r="7" spans="1:21" ht="17.5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122"/>
      <c r="M7" s="122"/>
      <c r="N7" s="122"/>
      <c r="O7" s="88"/>
      <c r="P7" s="122"/>
      <c r="Q7" s="122"/>
      <c r="R7" s="122"/>
      <c r="S7" s="93" t="s">
        <v>26</v>
      </c>
      <c r="T7" s="94">
        <f ca="1">TODAY()</f>
        <v>45047</v>
      </c>
      <c r="U7" s="91" t="s">
        <v>43</v>
      </c>
    </row>
    <row r="8" spans="1:21" ht="17.5" thickTop="1">
      <c r="A8" s="86"/>
      <c r="B8" s="1"/>
      <c r="C8" s="1"/>
      <c r="D8" s="1"/>
      <c r="E8" s="1"/>
      <c r="F8" s="1"/>
      <c r="G8" s="1"/>
      <c r="H8" s="1"/>
      <c r="I8" s="1"/>
      <c r="J8" s="1"/>
      <c r="K8" s="1"/>
      <c r="L8" s="230" t="s">
        <v>96</v>
      </c>
      <c r="M8" s="231"/>
      <c r="N8" s="232"/>
      <c r="O8" s="1"/>
      <c r="P8" s="445" t="s">
        <v>93</v>
      </c>
      <c r="Q8" s="231"/>
      <c r="R8" s="232"/>
      <c r="S8" s="7"/>
      <c r="T8" s="30"/>
      <c r="U8" s="92"/>
    </row>
    <row r="9" spans="1:21" ht="32.15" customHeight="1" thickBot="1">
      <c r="A9" s="28"/>
      <c r="B9" s="69" t="s">
        <v>88</v>
      </c>
      <c r="C9" s="69" t="s">
        <v>89</v>
      </c>
      <c r="D9" s="69" t="s">
        <v>51</v>
      </c>
      <c r="E9" s="49" t="s">
        <v>6</v>
      </c>
      <c r="F9" s="25" t="s">
        <v>1</v>
      </c>
      <c r="G9" s="25" t="s">
        <v>2</v>
      </c>
      <c r="H9" s="69" t="s">
        <v>90</v>
      </c>
      <c r="I9" s="69" t="s">
        <v>3</v>
      </c>
      <c r="J9" s="69" t="s">
        <v>4</v>
      </c>
      <c r="K9" s="81" t="s">
        <v>11</v>
      </c>
      <c r="L9" s="84" t="s">
        <v>95</v>
      </c>
      <c r="M9" s="85" t="s">
        <v>94</v>
      </c>
      <c r="N9" s="82" t="s">
        <v>97</v>
      </c>
      <c r="O9" s="83" t="s">
        <v>5</v>
      </c>
      <c r="P9" s="84" t="s">
        <v>95</v>
      </c>
      <c r="Q9" s="85" t="s">
        <v>94</v>
      </c>
      <c r="R9" s="89" t="s">
        <v>98</v>
      </c>
      <c r="S9" s="90" t="s">
        <v>12</v>
      </c>
      <c r="T9" s="25" t="s">
        <v>84</v>
      </c>
      <c r="U9" s="138" t="s">
        <v>83</v>
      </c>
    </row>
    <row r="10" spans="1:21" ht="42.65" customHeight="1" thickTop="1">
      <c r="A10" s="62">
        <v>1</v>
      </c>
      <c r="B10" s="78"/>
      <c r="C10" s="78"/>
      <c r="D10" s="141"/>
      <c r="E10" s="57"/>
      <c r="F10" s="58"/>
      <c r="G10" s="159"/>
      <c r="H10" s="156"/>
      <c r="I10" s="157"/>
      <c r="J10" s="157"/>
      <c r="K10" s="151">
        <f>I10*J10</f>
        <v>0</v>
      </c>
      <c r="L10" s="152"/>
      <c r="M10" s="153"/>
      <c r="N10" s="154">
        <f>ROUND(K10*2.11%,0)</f>
        <v>0</v>
      </c>
      <c r="O10" s="151">
        <f>SUM(K10:N10)</f>
        <v>0</v>
      </c>
      <c r="P10" s="152"/>
      <c r="Q10" s="152"/>
      <c r="R10" s="155">
        <v>0</v>
      </c>
      <c r="S10" s="151">
        <f>K10-Q10-R10-P10</f>
        <v>0</v>
      </c>
      <c r="T10" s="58"/>
      <c r="U10" s="129"/>
    </row>
    <row r="11" spans="1:21" ht="42.65" customHeight="1">
      <c r="A11" s="62">
        <v>2</v>
      </c>
      <c r="B11" s="78"/>
      <c r="C11" s="78"/>
      <c r="D11" s="141"/>
      <c r="E11" s="57"/>
      <c r="F11" s="58"/>
      <c r="G11" s="159"/>
      <c r="H11" s="156"/>
      <c r="I11" s="157"/>
      <c r="J11" s="157"/>
      <c r="K11" s="151">
        <f t="shared" ref="K11:K12" si="0">I11*J11</f>
        <v>0</v>
      </c>
      <c r="L11" s="152"/>
      <c r="M11" s="153"/>
      <c r="N11" s="154">
        <f t="shared" ref="N11:N12" si="1">ROUND(K11*2.11%,0)</f>
        <v>0</v>
      </c>
      <c r="O11" s="151">
        <f t="shared" ref="O11:O12" si="2">SUM(K11:N11)</f>
        <v>0</v>
      </c>
      <c r="P11" s="152"/>
      <c r="Q11" s="152"/>
      <c r="R11" s="155">
        <v>0</v>
      </c>
      <c r="S11" s="151">
        <f t="shared" ref="S11:S12" si="3">K11-Q11-R11-P11</f>
        <v>0</v>
      </c>
      <c r="T11" s="58"/>
      <c r="U11" s="129"/>
    </row>
    <row r="12" spans="1:21" ht="42.65" customHeight="1">
      <c r="A12" s="62">
        <v>3</v>
      </c>
      <c r="B12" s="142"/>
      <c r="C12" s="142"/>
      <c r="D12" s="62"/>
      <c r="E12" s="79"/>
      <c r="F12" s="95"/>
      <c r="G12" s="160"/>
      <c r="H12" s="141"/>
      <c r="I12" s="158"/>
      <c r="J12" s="158"/>
      <c r="K12" s="151">
        <f t="shared" si="0"/>
        <v>0</v>
      </c>
      <c r="L12" s="152"/>
      <c r="M12" s="153"/>
      <c r="N12" s="154">
        <f t="shared" si="1"/>
        <v>0</v>
      </c>
      <c r="O12" s="151">
        <f t="shared" si="2"/>
        <v>0</v>
      </c>
      <c r="P12" s="152"/>
      <c r="Q12" s="152"/>
      <c r="R12" s="155">
        <v>0</v>
      </c>
      <c r="S12" s="151">
        <f t="shared" si="3"/>
        <v>0</v>
      </c>
      <c r="T12" s="58"/>
      <c r="U12" s="141"/>
    </row>
    <row r="13" spans="1:21" ht="38.25" customHeight="1">
      <c r="A13" s="370" t="s">
        <v>5</v>
      </c>
      <c r="B13" s="371"/>
      <c r="C13" s="371"/>
      <c r="D13" s="372"/>
      <c r="E13" s="446">
        <f>SUM(I10:I12)</f>
        <v>0</v>
      </c>
      <c r="F13" s="447"/>
      <c r="G13" s="447"/>
      <c r="H13" s="447"/>
      <c r="I13" s="447"/>
      <c r="J13" s="447"/>
      <c r="K13" s="147">
        <f t="shared" ref="K13:S13" si="4">SUM(K10:K12)</f>
        <v>0</v>
      </c>
      <c r="L13" s="148">
        <f t="shared" si="4"/>
        <v>0</v>
      </c>
      <c r="M13" s="149">
        <f t="shared" si="4"/>
        <v>0</v>
      </c>
      <c r="N13" s="149">
        <f t="shared" si="4"/>
        <v>0</v>
      </c>
      <c r="O13" s="147">
        <f t="shared" si="4"/>
        <v>0</v>
      </c>
      <c r="P13" s="148">
        <f t="shared" si="4"/>
        <v>0</v>
      </c>
      <c r="Q13" s="148">
        <f t="shared" si="4"/>
        <v>0</v>
      </c>
      <c r="R13" s="148">
        <f t="shared" si="4"/>
        <v>0</v>
      </c>
      <c r="S13" s="147">
        <f t="shared" si="4"/>
        <v>0</v>
      </c>
      <c r="T13" s="150"/>
      <c r="U13" s="48"/>
    </row>
    <row r="14" spans="1:21" ht="31.75" customHeight="1">
      <c r="A14" s="370" t="s">
        <v>18</v>
      </c>
      <c r="B14" s="371"/>
      <c r="C14" s="371"/>
      <c r="D14" s="372"/>
      <c r="E14" s="448">
        <f>O13</f>
        <v>0</v>
      </c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50"/>
      <c r="U14" s="96" t="str">
        <f>IF(K13-P13-Q13-R13=S13,"ok","錯誤")</f>
        <v>ok</v>
      </c>
    </row>
    <row r="15" spans="1:21" ht="41.5" customHeight="1">
      <c r="A15" s="243" t="s">
        <v>21</v>
      </c>
      <c r="B15" s="243"/>
      <c r="C15" s="243"/>
      <c r="D15" s="243"/>
      <c r="E15" s="243"/>
      <c r="F15" s="243" t="s">
        <v>44</v>
      </c>
      <c r="G15" s="243"/>
      <c r="H15" s="240" t="s">
        <v>23</v>
      </c>
      <c r="I15" s="241"/>
      <c r="J15" s="241"/>
      <c r="K15" s="241"/>
      <c r="L15" s="339" t="s">
        <v>82</v>
      </c>
      <c r="M15" s="340"/>
      <c r="N15" s="341"/>
      <c r="O15" s="339" t="s">
        <v>24</v>
      </c>
      <c r="P15" s="340"/>
      <c r="Q15" s="341"/>
      <c r="R15" s="339" t="s">
        <v>25</v>
      </c>
      <c r="S15" s="340"/>
      <c r="T15" s="341"/>
      <c r="U15" s="69" t="s">
        <v>81</v>
      </c>
    </row>
    <row r="16" spans="1:21" ht="37.5" customHeight="1">
      <c r="A16" s="223"/>
      <c r="B16" s="223"/>
      <c r="C16" s="223"/>
      <c r="D16" s="223"/>
      <c r="E16" s="223"/>
      <c r="F16" s="223"/>
      <c r="G16" s="223"/>
      <c r="H16" s="243"/>
      <c r="I16" s="241"/>
      <c r="J16" s="241"/>
      <c r="K16" s="241"/>
      <c r="L16" s="373"/>
      <c r="M16" s="385"/>
      <c r="N16" s="374"/>
      <c r="O16" s="373"/>
      <c r="P16" s="385"/>
      <c r="Q16" s="374"/>
      <c r="R16" s="339"/>
      <c r="S16" s="340"/>
      <c r="T16" s="341"/>
      <c r="U16" s="139"/>
    </row>
    <row r="17" spans="1:21" ht="46.75" customHeight="1">
      <c r="A17" s="451"/>
      <c r="B17" s="451"/>
      <c r="C17" s="451"/>
      <c r="D17" s="451"/>
      <c r="E17" s="451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"/>
      <c r="U17" s="5"/>
    </row>
    <row r="18" spans="1:2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S18" s="1"/>
      <c r="T18" s="1"/>
    </row>
    <row r="19" spans="1:2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S19" s="1"/>
      <c r="T19" s="1"/>
    </row>
    <row r="20" spans="1:2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S20" s="1"/>
      <c r="T20" s="1"/>
    </row>
    <row r="21" spans="1:2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1"/>
      <c r="T24" s="1"/>
    </row>
    <row r="25" spans="1:2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5:20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sheetProtection algorithmName="SHA-512" hashValue="q9ZgQl3Dwa7rU6nYt3RAF5w2eFjcs4cgozpEU99EjBhP2GpVk6+1k45bajAE46xmbXV34f1Xnk094qIs5eMt1A==" saltValue="oI88TwwYvg6LMvd8I83rUA==" spinCount="100000" sheet="1" objects="1" scenarios="1" formatCells="0" formatRows="0" insertRows="0"/>
  <mergeCells count="31">
    <mergeCell ref="A17:E17"/>
    <mergeCell ref="A16:E16"/>
    <mergeCell ref="F16:G16"/>
    <mergeCell ref="H16:K16"/>
    <mergeCell ref="L16:N16"/>
    <mergeCell ref="L8:N8"/>
    <mergeCell ref="P8:R8"/>
    <mergeCell ref="A13:D13"/>
    <mergeCell ref="E13:J13"/>
    <mergeCell ref="O16:Q16"/>
    <mergeCell ref="R16:T16"/>
    <mergeCell ref="A14:D14"/>
    <mergeCell ref="E14:T14"/>
    <mergeCell ref="A15:E15"/>
    <mergeCell ref="F15:G15"/>
    <mergeCell ref="H15:K15"/>
    <mergeCell ref="L15:N15"/>
    <mergeCell ref="O15:Q15"/>
    <mergeCell ref="R15:T15"/>
    <mergeCell ref="A1:U2"/>
    <mergeCell ref="A3:D3"/>
    <mergeCell ref="E3:F3"/>
    <mergeCell ref="H3:M3"/>
    <mergeCell ref="N3:R6"/>
    <mergeCell ref="S3:U3"/>
    <mergeCell ref="A4:D6"/>
    <mergeCell ref="E4:F6"/>
    <mergeCell ref="G4:G6"/>
    <mergeCell ref="H4:M6"/>
    <mergeCell ref="S4:T4"/>
    <mergeCell ref="S5:T5"/>
  </mergeCells>
  <phoneticPr fontId="32" type="noConversion"/>
  <pageMargins left="0.7" right="0.7" top="0.75" bottom="0.75" header="0.3" footer="0.3"/>
  <pageSetup paperSize="9" scale="68" fitToHeight="0" orientation="landscape" r:id="rId1"/>
  <headerFooter>
    <oddHeader xml:space="preserve">&amp;L&amp;"微軟正黑體,標準"&amp;10 110年1月版
</oddHeader>
    <oddFooter>&amp;R第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說明</vt:lpstr>
      <vt:lpstr>計畫類-(校外多人)</vt:lpstr>
      <vt:lpstr>鐘點費</vt:lpstr>
      <vt:lpstr>計畫類- (校內教職員及學生)</vt:lpstr>
      <vt:lpstr>T類(校務基金)-(校外多人)</vt:lpstr>
      <vt:lpstr>T類(校務基金)-(校外多人2)</vt:lpstr>
      <vt:lpstr>T類(校務基金)- (校內教職員及學生)</vt:lpstr>
      <vt:lpstr>鐘點費-校內</vt:lpstr>
      <vt:lpstr>工讀生(伙食、衛生組)</vt:lpstr>
      <vt:lpstr>工讀生(生輔組)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2021-01-27T01:19:10Z</cp:lastPrinted>
  <dcterms:created xsi:type="dcterms:W3CDTF">2014-05-12T01:54:35Z</dcterms:created>
  <dcterms:modified xsi:type="dcterms:W3CDTF">2023-05-01T00:32:22Z</dcterms:modified>
</cp:coreProperties>
</file>