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550" activeTab="4"/>
  </bookViews>
  <sheets>
    <sheet name="國中" sheetId="17" r:id="rId1"/>
    <sheet name="高中" sheetId="18" r:id="rId2"/>
    <sheet name="特別加扣" sheetId="20" r:id="rId3"/>
    <sheet name="獎懲" sheetId="21" r:id="rId4"/>
    <sheet name="成績評比" sheetId="16" r:id="rId5"/>
    <sheet name="加分說明" sheetId="19" r:id="rId6"/>
  </sheets>
  <definedNames>
    <definedName name="_xlnm.Print_Area" localSheetId="4">成績評比!$A$1:$W$16</definedName>
  </definedNames>
  <calcPr calcId="152511"/>
</workbook>
</file>

<file path=xl/calcChain.xml><?xml version="1.0" encoding="utf-8"?>
<calcChain xmlns="http://schemas.openxmlformats.org/spreadsheetml/2006/main">
  <c r="I15" i="21" l="1"/>
  <c r="G8" i="17" l="1"/>
  <c r="C3" i="20" l="1"/>
  <c r="C4" i="20"/>
  <c r="C5" i="20"/>
  <c r="C6" i="20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" i="20"/>
  <c r="G17" i="17" l="1"/>
  <c r="G18" i="17"/>
  <c r="G19" i="17"/>
  <c r="G20" i="17"/>
  <c r="G21" i="17"/>
  <c r="G22" i="17"/>
  <c r="G23" i="17"/>
  <c r="G24" i="17"/>
  <c r="G25" i="17"/>
  <c r="G26" i="17"/>
  <c r="G27" i="17"/>
  <c r="G16" i="17"/>
  <c r="G3" i="17"/>
  <c r="G4" i="17"/>
  <c r="G5" i="17"/>
  <c r="G6" i="17"/>
  <c r="G7" i="17"/>
  <c r="G9" i="17"/>
  <c r="G10" i="17"/>
  <c r="G11" i="17"/>
  <c r="G12" i="17"/>
  <c r="G13" i="17"/>
  <c r="G2" i="17"/>
  <c r="G22" i="18"/>
  <c r="G21" i="18"/>
  <c r="G20" i="18"/>
  <c r="G19" i="18"/>
  <c r="G18" i="18"/>
  <c r="G17" i="18"/>
  <c r="G16" i="18"/>
  <c r="G15" i="18"/>
  <c r="G14" i="18"/>
  <c r="G3" i="18"/>
  <c r="G4" i="18"/>
  <c r="G5" i="18"/>
  <c r="G6" i="18"/>
  <c r="G7" i="18"/>
  <c r="G8" i="18"/>
  <c r="G9" i="18"/>
  <c r="G10" i="18"/>
  <c r="G2" i="18"/>
  <c r="I3" i="21" l="1"/>
  <c r="P6" i="16" s="1"/>
  <c r="I4" i="21"/>
  <c r="Q6" i="16" s="1"/>
  <c r="I5" i="21"/>
  <c r="R6" i="16" s="1"/>
  <c r="I6" i="21"/>
  <c r="S6" i="16" s="1"/>
  <c r="I7" i="21"/>
  <c r="T6" i="16" s="1"/>
  <c r="I8" i="21"/>
  <c r="U6" i="16" s="1"/>
  <c r="I9" i="21"/>
  <c r="V6" i="16" s="1"/>
  <c r="I10" i="21"/>
  <c r="W6" i="16" s="1"/>
  <c r="I11" i="21"/>
  <c r="C6" i="16" s="1"/>
  <c r="I12" i="21"/>
  <c r="D6" i="16" s="1"/>
  <c r="I13" i="21"/>
  <c r="E6" i="16" s="1"/>
  <c r="I14" i="21"/>
  <c r="F6" i="16" s="1"/>
  <c r="G6" i="16"/>
  <c r="I16" i="21"/>
  <c r="H6" i="16" s="1"/>
  <c r="I17" i="21"/>
  <c r="I6" i="16" s="1"/>
  <c r="I18" i="21"/>
  <c r="J6" i="16" s="1"/>
  <c r="I19" i="21"/>
  <c r="K6" i="16" s="1"/>
  <c r="I20" i="21"/>
  <c r="L6" i="16" s="1"/>
  <c r="I21" i="21"/>
  <c r="M6" i="16" s="1"/>
  <c r="I22" i="21"/>
  <c r="N6" i="16" s="1"/>
  <c r="C5" i="16"/>
  <c r="I2" i="21"/>
  <c r="O6" i="16" s="1"/>
  <c r="D3" i="20"/>
  <c r="P9" i="16" s="1"/>
  <c r="D4" i="20"/>
  <c r="Q9" i="16" s="1"/>
  <c r="D5" i="20"/>
  <c r="R9" i="16" s="1"/>
  <c r="D6" i="20"/>
  <c r="S9" i="16" s="1"/>
  <c r="D7" i="20"/>
  <c r="T9" i="16" s="1"/>
  <c r="D8" i="20"/>
  <c r="U9" i="16" s="1"/>
  <c r="D9" i="20"/>
  <c r="V9" i="16" s="1"/>
  <c r="D10" i="20"/>
  <c r="W9" i="16" s="1"/>
  <c r="D11" i="20"/>
  <c r="D12" i="20"/>
  <c r="D9" i="16" s="1"/>
  <c r="D13" i="20"/>
  <c r="E9" i="16" s="1"/>
  <c r="D14" i="20"/>
  <c r="F9" i="16" s="1"/>
  <c r="D15" i="20"/>
  <c r="G9" i="16" s="1"/>
  <c r="D16" i="20"/>
  <c r="H9" i="16" s="1"/>
  <c r="D17" i="20"/>
  <c r="I9" i="16" s="1"/>
  <c r="D18" i="20"/>
  <c r="J9" i="16" s="1"/>
  <c r="D19" i="20"/>
  <c r="D20" i="20"/>
  <c r="L9" i="16" s="1"/>
  <c r="D21" i="20"/>
  <c r="M9" i="16" s="1"/>
  <c r="D22" i="20"/>
  <c r="N9" i="16" s="1"/>
  <c r="D2" i="20"/>
  <c r="O9" i="16" s="1"/>
  <c r="Q5" i="16"/>
  <c r="W7" i="16"/>
  <c r="T7" i="16"/>
  <c r="R7" i="16"/>
  <c r="P7" i="16"/>
  <c r="O7" i="16"/>
  <c r="P5" i="16"/>
  <c r="R5" i="16"/>
  <c r="S5" i="16"/>
  <c r="T5" i="16"/>
  <c r="U5" i="16"/>
  <c r="V5" i="16"/>
  <c r="W5" i="16"/>
  <c r="O5" i="16"/>
  <c r="N7" i="16"/>
  <c r="M7" i="16"/>
  <c r="L7" i="16"/>
  <c r="K7" i="16"/>
  <c r="J7" i="16"/>
  <c r="I7" i="16"/>
  <c r="H7" i="16"/>
  <c r="G7" i="16"/>
  <c r="F7" i="16"/>
  <c r="E7" i="16"/>
  <c r="D7" i="16"/>
  <c r="C7" i="16"/>
  <c r="N5" i="16"/>
  <c r="M5" i="16"/>
  <c r="L5" i="16"/>
  <c r="K5" i="16"/>
  <c r="J5" i="16"/>
  <c r="H5" i="16"/>
  <c r="G5" i="16"/>
  <c r="F5" i="16"/>
  <c r="E5" i="16"/>
  <c r="D5" i="16"/>
  <c r="I5" i="16"/>
  <c r="P10" i="16" l="1"/>
  <c r="S10" i="16"/>
  <c r="V10" i="16"/>
  <c r="U10" i="16"/>
  <c r="K10" i="16"/>
  <c r="F10" i="16"/>
  <c r="T10" i="16"/>
  <c r="O10" i="16"/>
  <c r="G10" i="16"/>
  <c r="L10" i="16"/>
  <c r="W10" i="16"/>
  <c r="D10" i="16"/>
  <c r="H10" i="16"/>
  <c r="M10" i="16"/>
  <c r="Q10" i="16"/>
  <c r="I10" i="16"/>
  <c r="E10" i="16"/>
  <c r="J10" i="16"/>
  <c r="N10" i="16"/>
  <c r="R10" i="16"/>
  <c r="C10" i="16"/>
  <c r="Q11" i="16" l="1"/>
  <c r="W11" i="16"/>
  <c r="T11" i="16"/>
  <c r="R11" i="16"/>
  <c r="O11" i="16"/>
  <c r="U11" i="16"/>
  <c r="V11" i="16"/>
  <c r="S11" i="16"/>
  <c r="P11" i="16"/>
  <c r="H11" i="16"/>
  <c r="G11" i="16"/>
  <c r="C11" i="16"/>
  <c r="I11" i="16"/>
  <c r="K11" i="16"/>
  <c r="F11" i="16"/>
  <c r="L11" i="16"/>
  <c r="N11" i="16"/>
  <c r="J11" i="16"/>
  <c r="E11" i="16"/>
  <c r="M11" i="16"/>
  <c r="D11" i="16"/>
</calcChain>
</file>

<file path=xl/sharedStrings.xml><?xml version="1.0" encoding="utf-8"?>
<sst xmlns="http://schemas.openxmlformats.org/spreadsheetml/2006/main" count="157" uniqueCount="69">
  <si>
    <t>國一乙</t>
  </si>
  <si>
    <t>國一丙</t>
  </si>
  <si>
    <t>國一丁</t>
  </si>
  <si>
    <t>國二甲</t>
  </si>
  <si>
    <t>國二乙</t>
  </si>
  <si>
    <t>國二丙</t>
  </si>
  <si>
    <t>國二丁</t>
  </si>
  <si>
    <t>國三甲</t>
  </si>
  <si>
    <t>國三乙</t>
  </si>
  <si>
    <t>國三丙</t>
  </si>
  <si>
    <t>國三丁</t>
  </si>
  <si>
    <t>評分類別</t>
    <phoneticPr fontId="1" type="noConversion"/>
  </si>
  <si>
    <t>評比項目</t>
    <phoneticPr fontId="1" type="noConversion"/>
  </si>
  <si>
    <t>班級</t>
    <phoneticPr fontId="1" type="noConversion"/>
  </si>
  <si>
    <t>高一甲</t>
  </si>
  <si>
    <t>高一乙</t>
  </si>
  <si>
    <t>高一丙</t>
  </si>
  <si>
    <t>高二甲</t>
  </si>
  <si>
    <t>高二乙</t>
  </si>
  <si>
    <t>高二丙</t>
  </si>
  <si>
    <t>高三甲</t>
  </si>
  <si>
    <t>高三乙</t>
  </si>
  <si>
    <t>高三丙</t>
  </si>
  <si>
    <t>特別加扣分(5%)</t>
    <phoneticPr fontId="1" type="noConversion"/>
  </si>
  <si>
    <t>衛生組評分
（20%）</t>
    <phoneticPr fontId="1" type="noConversion"/>
  </si>
  <si>
    <t>值週秩序評分（40%）</t>
    <phoneticPr fontId="1" type="noConversion"/>
  </si>
  <si>
    <t>累計功
過人次
（10%）</t>
    <phoneticPr fontId="1" type="noConversion"/>
  </si>
  <si>
    <t>值週環境評分（25%）</t>
    <phoneticPr fontId="1" type="noConversion"/>
  </si>
  <si>
    <t>整潔(45%)</t>
    <phoneticPr fontId="1" type="noConversion"/>
  </si>
  <si>
    <t>總分</t>
    <phoneticPr fontId="1" type="noConversion"/>
  </si>
  <si>
    <t>名次</t>
    <phoneticPr fontId="1" type="noConversion"/>
  </si>
  <si>
    <t>生輔組：</t>
    <phoneticPr fontId="3" type="noConversion"/>
  </si>
  <si>
    <t>學務主任：</t>
    <phoneticPr fontId="3" type="noConversion"/>
  </si>
  <si>
    <t>校長：</t>
    <phoneticPr fontId="3" type="noConversion"/>
  </si>
  <si>
    <t>國一甲</t>
    <phoneticPr fontId="1" type="noConversion"/>
  </si>
  <si>
    <t>高一甲</t>
    <phoneticPr fontId="1" type="noConversion"/>
  </si>
  <si>
    <t>秩序(50%)</t>
    <phoneticPr fontId="1" type="noConversion"/>
  </si>
  <si>
    <t>秩序</t>
    <phoneticPr fontId="1" type="noConversion"/>
  </si>
  <si>
    <t>整潔</t>
    <phoneticPr fontId="1" type="noConversion"/>
  </si>
  <si>
    <t>嘉獎</t>
    <phoneticPr fontId="12" type="noConversion"/>
  </si>
  <si>
    <t>小功</t>
    <phoneticPr fontId="12" type="noConversion"/>
  </si>
  <si>
    <t>大功</t>
    <phoneticPr fontId="12" type="noConversion"/>
  </si>
  <si>
    <t>獎勵加分</t>
    <phoneticPr fontId="12" type="noConversion"/>
  </si>
  <si>
    <t>+0.3</t>
    <phoneticPr fontId="12" type="noConversion"/>
  </si>
  <si>
    <t>+1</t>
    <phoneticPr fontId="12" type="noConversion"/>
  </si>
  <si>
    <t>+3</t>
    <phoneticPr fontId="12" type="noConversion"/>
  </si>
  <si>
    <t>-1</t>
    <phoneticPr fontId="12" type="noConversion"/>
  </si>
  <si>
    <t>朝會未到(每人次)</t>
    <phoneticPr fontId="12" type="noConversion"/>
  </si>
  <si>
    <t>白板未寫(每天)</t>
    <phoneticPr fontId="12" type="noConversion"/>
  </si>
  <si>
    <t>基本分數</t>
    <phoneticPr fontId="12" type="noConversion"/>
  </si>
  <si>
    <t>生輔組加扣分</t>
    <phoneticPr fontId="12" type="noConversion"/>
  </si>
  <si>
    <t>加扣總分</t>
    <phoneticPr fontId="12" type="noConversion"/>
  </si>
  <si>
    <t>小功</t>
    <phoneticPr fontId="12" type="noConversion"/>
  </si>
  <si>
    <t>大功</t>
    <phoneticPr fontId="12" type="noConversion"/>
  </si>
  <si>
    <t>警告</t>
    <phoneticPr fontId="12" type="noConversion"/>
  </si>
  <si>
    <t>小過</t>
    <phoneticPr fontId="12" type="noConversion"/>
  </si>
  <si>
    <t>大過</t>
    <phoneticPr fontId="12" type="noConversion"/>
  </si>
  <si>
    <t>國一甲</t>
    <phoneticPr fontId="4" type="noConversion"/>
  </si>
  <si>
    <t>未交點名單(每日)</t>
    <phoneticPr fontId="12" type="noConversion"/>
  </si>
  <si>
    <t>週會抽點人數無誤</t>
    <phoneticPr fontId="1" type="noConversion"/>
  </si>
  <si>
    <t>+2</t>
    <phoneticPr fontId="1" type="noConversion"/>
  </si>
  <si>
    <t>警告</t>
    <phoneticPr fontId="12" type="noConversion"/>
  </si>
  <si>
    <t>小過</t>
    <phoneticPr fontId="12" type="noConversion"/>
  </si>
  <si>
    <t>大過</t>
    <phoneticPr fontId="12" type="noConversion"/>
  </si>
  <si>
    <t>-0.3</t>
    <phoneticPr fontId="12" type="noConversion"/>
  </si>
  <si>
    <t>-1</t>
    <phoneticPr fontId="12" type="noConversion"/>
  </si>
  <si>
    <t>-3</t>
    <phoneticPr fontId="12" type="noConversion"/>
  </si>
  <si>
    <t>國立臺東大學附屬體育高級中學110學年度第1學期生活榮譽競賽</t>
    <phoneticPr fontId="2" type="noConversion"/>
  </si>
  <si>
    <t>第2週 110年9月6日至110年9月10日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</si>
</sst>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.00_ "/>
    <numFmt numFmtId="178" formatCode="m&quot;月&quot;d&quot;日&quot;"/>
    <numFmt numFmtId="179" formatCode="0.0_ "/>
  </numFmts>
  <fonts count="19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0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9"/>
      <name val="新細明體"/>
      <family val="1"/>
      <charset val="136"/>
    </font>
    <font>
      <sz val="14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9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sz val="28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b/>
      <sz val="10"/>
      <name val="標楷體"/>
      <family val="4"/>
      <charset val="136"/>
    </font>
    <font>
      <sz val="10"/>
      <name val="標楷體"/>
      <family val="4"/>
      <charset val="136"/>
    </font>
    <font>
      <sz val="14"/>
      <name val="標楷體"/>
      <family val="4"/>
      <charset val="136"/>
    </font>
    <font>
      <sz val="14"/>
      <color theme="1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2" borderId="2" xfId="0" applyFont="1" applyFill="1" applyBorder="1" applyAlignment="1">
      <alignment horizontal="center" vertical="center" wrapText="1" shrinkToFit="1"/>
    </xf>
    <xf numFmtId="177" fontId="11" fillId="3" borderId="0" xfId="0" applyNumberFormat="1" applyFont="1" applyFill="1" applyAlignment="1">
      <alignment horizontal="center" vertical="center"/>
    </xf>
    <xf numFmtId="0" fontId="6" fillId="0" borderId="0" xfId="0" applyFont="1">
      <alignment vertical="center"/>
    </xf>
    <xf numFmtId="0" fontId="11" fillId="2" borderId="1" xfId="0" applyFont="1" applyFill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0" borderId="0" xfId="0" applyFont="1">
      <alignment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2" borderId="0" xfId="0" applyFont="1" applyFill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2" borderId="1" xfId="0" applyFont="1" applyFill="1" applyBorder="1">
      <alignment vertical="center"/>
    </xf>
    <xf numFmtId="0" fontId="14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5" fillId="4" borderId="1" xfId="0" applyFont="1" applyFill="1" applyBorder="1" applyAlignment="1">
      <alignment horizontal="center" vertical="center"/>
    </xf>
    <xf numFmtId="179" fontId="9" fillId="4" borderId="1" xfId="0" applyNumberFormat="1" applyFont="1" applyFill="1" applyBorder="1" applyAlignment="1" applyProtection="1">
      <alignment horizontal="right" vertical="center"/>
    </xf>
    <xf numFmtId="179" fontId="16" fillId="4" borderId="1" xfId="0" applyNumberFormat="1" applyFont="1" applyFill="1" applyBorder="1" applyAlignment="1" applyProtection="1">
      <alignment horizontal="right" vertical="center"/>
    </xf>
    <xf numFmtId="0" fontId="6" fillId="4" borderId="0" xfId="0" applyFont="1" applyFill="1">
      <alignment vertical="center"/>
    </xf>
    <xf numFmtId="179" fontId="9" fillId="4" borderId="8" xfId="0" applyNumberFormat="1" applyFont="1" applyFill="1" applyBorder="1" applyAlignment="1" applyProtection="1">
      <alignment horizontal="right" vertical="center"/>
    </xf>
    <xf numFmtId="0" fontId="8" fillId="4" borderId="3" xfId="0" applyFont="1" applyFill="1" applyBorder="1" applyAlignment="1">
      <alignment horizontal="center" vertical="center"/>
    </xf>
    <xf numFmtId="179" fontId="9" fillId="4" borderId="4" xfId="0" applyNumberFormat="1" applyFont="1" applyFill="1" applyBorder="1" applyAlignment="1" applyProtection="1">
      <alignment horizontal="right" vertical="center"/>
    </xf>
    <xf numFmtId="0" fontId="5" fillId="4" borderId="8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176" fontId="8" fillId="4" borderId="3" xfId="0" applyNumberFormat="1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176" fontId="8" fillId="5" borderId="5" xfId="0" applyNumberFormat="1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6" fontId="8" fillId="5" borderId="3" xfId="0" applyNumberFormat="1" applyFont="1" applyFill="1" applyBorder="1" applyAlignment="1" applyProtection="1">
      <alignment horizontal="center" vertical="center"/>
    </xf>
    <xf numFmtId="176" fontId="17" fillId="4" borderId="3" xfId="0" applyNumberFormat="1" applyFont="1" applyFill="1" applyBorder="1" applyAlignment="1" applyProtection="1">
      <alignment horizontal="center" vertical="center"/>
    </xf>
    <xf numFmtId="179" fontId="9" fillId="4" borderId="6" xfId="0" applyNumberFormat="1" applyFont="1" applyFill="1" applyBorder="1" applyAlignment="1" applyProtection="1">
      <alignment horizontal="right" vertical="center"/>
    </xf>
    <xf numFmtId="0" fontId="17" fillId="4" borderId="3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176" fontId="8" fillId="4" borderId="7" xfId="0" applyNumberFormat="1" applyFont="1" applyFill="1" applyBorder="1" applyAlignment="1" applyProtection="1">
      <alignment horizontal="center" vertical="center"/>
    </xf>
    <xf numFmtId="176" fontId="17" fillId="5" borderId="3" xfId="0" applyNumberFormat="1" applyFont="1" applyFill="1" applyBorder="1" applyAlignment="1" applyProtection="1">
      <alignment horizontal="center" vertical="center"/>
    </xf>
    <xf numFmtId="0" fontId="15" fillId="5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3" zoomScale="140" zoomScaleNormal="140" workbookViewId="0">
      <selection activeCell="F27" sqref="F27"/>
    </sheetView>
  </sheetViews>
  <sheetFormatPr defaultColWidth="9" defaultRowHeight="21" x14ac:dyDescent="0.25"/>
  <cols>
    <col min="1" max="1" width="8.75" style="2" customWidth="1"/>
    <col min="2" max="6" width="9.75" style="2" customWidth="1"/>
    <col min="7" max="7" width="14.25" style="2" bestFit="1" customWidth="1"/>
    <col min="8" max="8" width="10" style="2" bestFit="1" customWidth="1"/>
    <col min="9" max="16384" width="9" style="2"/>
  </cols>
  <sheetData>
    <row r="1" spans="1:8" x14ac:dyDescent="0.25">
      <c r="A1" s="3" t="s">
        <v>37</v>
      </c>
      <c r="B1" s="9">
        <v>44445</v>
      </c>
      <c r="C1" s="9">
        <v>44446</v>
      </c>
      <c r="D1" s="9">
        <v>44447</v>
      </c>
      <c r="E1" s="9">
        <v>44448</v>
      </c>
      <c r="F1" s="9">
        <v>44449</v>
      </c>
    </row>
    <row r="2" spans="1:8" x14ac:dyDescent="0.25">
      <c r="A2" s="3" t="s">
        <v>34</v>
      </c>
      <c r="B2" s="3">
        <v>87</v>
      </c>
      <c r="C2" s="3">
        <v>84.5</v>
      </c>
      <c r="D2" s="3">
        <v>85</v>
      </c>
      <c r="E2" s="3">
        <v>85.5</v>
      </c>
      <c r="F2" s="3">
        <v>87</v>
      </c>
      <c r="G2" s="6">
        <f t="shared" ref="G2:G13" si="0">AVERAGE(B2:F2)</f>
        <v>85.8</v>
      </c>
      <c r="H2" s="6"/>
    </row>
    <row r="3" spans="1:8" x14ac:dyDescent="0.25">
      <c r="A3" s="3" t="s">
        <v>0</v>
      </c>
      <c r="B3" s="3">
        <v>86</v>
      </c>
      <c r="C3" s="3">
        <v>82.5</v>
      </c>
      <c r="D3" s="3">
        <v>84</v>
      </c>
      <c r="E3" s="3">
        <v>85</v>
      </c>
      <c r="F3" s="3">
        <v>86</v>
      </c>
      <c r="G3" s="6">
        <f t="shared" si="0"/>
        <v>84.7</v>
      </c>
      <c r="H3" s="6"/>
    </row>
    <row r="4" spans="1:8" x14ac:dyDescent="0.25">
      <c r="A4" s="3" t="s">
        <v>1</v>
      </c>
      <c r="B4" s="3">
        <v>85</v>
      </c>
      <c r="C4" s="3">
        <v>85</v>
      </c>
      <c r="D4" s="3">
        <v>83.5</v>
      </c>
      <c r="E4" s="3">
        <v>86</v>
      </c>
      <c r="F4" s="3">
        <v>85.5</v>
      </c>
      <c r="G4" s="6">
        <f t="shared" si="0"/>
        <v>85</v>
      </c>
      <c r="H4" s="6"/>
    </row>
    <row r="5" spans="1:8" x14ac:dyDescent="0.25">
      <c r="A5" s="3" t="s">
        <v>2</v>
      </c>
      <c r="B5" s="3">
        <v>83</v>
      </c>
      <c r="C5" s="3">
        <v>84.5</v>
      </c>
      <c r="D5" s="3">
        <v>83</v>
      </c>
      <c r="E5" s="3">
        <v>84.5</v>
      </c>
      <c r="F5" s="3">
        <v>85</v>
      </c>
      <c r="G5" s="6">
        <f t="shared" si="0"/>
        <v>84</v>
      </c>
      <c r="H5" s="6"/>
    </row>
    <row r="6" spans="1:8" x14ac:dyDescent="0.25">
      <c r="A6" s="8" t="s">
        <v>3</v>
      </c>
      <c r="B6" s="3">
        <v>84</v>
      </c>
      <c r="C6" s="3">
        <v>84.5</v>
      </c>
      <c r="D6" s="3">
        <v>84.5</v>
      </c>
      <c r="E6" s="3">
        <v>85.5</v>
      </c>
      <c r="F6" s="3">
        <v>85</v>
      </c>
      <c r="G6" s="6">
        <f t="shared" si="0"/>
        <v>84.7</v>
      </c>
      <c r="H6" s="6"/>
    </row>
    <row r="7" spans="1:8" x14ac:dyDescent="0.25">
      <c r="A7" s="8" t="s">
        <v>4</v>
      </c>
      <c r="B7" s="3">
        <v>84</v>
      </c>
      <c r="C7" s="3">
        <v>85</v>
      </c>
      <c r="D7" s="3">
        <v>85</v>
      </c>
      <c r="E7" s="3">
        <v>85</v>
      </c>
      <c r="F7" s="3">
        <v>85.5</v>
      </c>
      <c r="G7" s="6">
        <f t="shared" si="0"/>
        <v>84.9</v>
      </c>
      <c r="H7" s="6"/>
    </row>
    <row r="8" spans="1:8" x14ac:dyDescent="0.25">
      <c r="A8" s="8" t="s">
        <v>5</v>
      </c>
      <c r="B8" s="3">
        <v>85</v>
      </c>
      <c r="C8" s="3">
        <v>83.5</v>
      </c>
      <c r="D8" s="3">
        <v>84.5</v>
      </c>
      <c r="E8" s="3">
        <v>84.5</v>
      </c>
      <c r="F8" s="3">
        <v>85</v>
      </c>
      <c r="G8" s="6">
        <f>AVERAGE(B8:F8)</f>
        <v>84.5</v>
      </c>
      <c r="H8" s="6"/>
    </row>
    <row r="9" spans="1:8" x14ac:dyDescent="0.25">
      <c r="A9" s="8" t="s">
        <v>6</v>
      </c>
      <c r="B9" s="3">
        <v>86</v>
      </c>
      <c r="C9" s="3">
        <v>86</v>
      </c>
      <c r="D9" s="3">
        <v>85.5</v>
      </c>
      <c r="E9" s="3">
        <v>86</v>
      </c>
      <c r="F9" s="3">
        <v>86.5</v>
      </c>
      <c r="G9" s="6">
        <f t="shared" si="0"/>
        <v>86</v>
      </c>
      <c r="H9" s="6"/>
    </row>
    <row r="10" spans="1:8" x14ac:dyDescent="0.25">
      <c r="A10" s="3" t="s">
        <v>7</v>
      </c>
      <c r="B10" s="3">
        <v>86</v>
      </c>
      <c r="C10" s="3">
        <v>83.5</v>
      </c>
      <c r="D10" s="3">
        <v>82</v>
      </c>
      <c r="E10" s="3">
        <v>84</v>
      </c>
      <c r="F10" s="3">
        <v>85.5</v>
      </c>
      <c r="G10" s="6">
        <f t="shared" si="0"/>
        <v>84.2</v>
      </c>
      <c r="H10" s="6"/>
    </row>
    <row r="11" spans="1:8" x14ac:dyDescent="0.25">
      <c r="A11" s="3" t="s">
        <v>8</v>
      </c>
      <c r="B11" s="3">
        <v>86</v>
      </c>
      <c r="C11" s="3">
        <v>84</v>
      </c>
      <c r="D11" s="3">
        <v>85</v>
      </c>
      <c r="E11" s="3">
        <v>85.5</v>
      </c>
      <c r="F11" s="3">
        <v>85.5</v>
      </c>
      <c r="G11" s="6">
        <f t="shared" si="0"/>
        <v>85.2</v>
      </c>
      <c r="H11" s="6"/>
    </row>
    <row r="12" spans="1:8" x14ac:dyDescent="0.25">
      <c r="A12" s="3" t="s">
        <v>9</v>
      </c>
      <c r="B12" s="3">
        <v>83</v>
      </c>
      <c r="C12" s="3">
        <v>84</v>
      </c>
      <c r="D12" s="3">
        <v>85</v>
      </c>
      <c r="E12" s="3">
        <v>86</v>
      </c>
      <c r="F12" s="3">
        <v>86</v>
      </c>
      <c r="G12" s="6">
        <f t="shared" si="0"/>
        <v>84.8</v>
      </c>
      <c r="H12" s="6"/>
    </row>
    <row r="13" spans="1:8" x14ac:dyDescent="0.25">
      <c r="A13" s="3" t="s">
        <v>10</v>
      </c>
      <c r="B13" s="3">
        <v>84</v>
      </c>
      <c r="C13" s="3">
        <v>83</v>
      </c>
      <c r="D13" s="3">
        <v>84.5</v>
      </c>
      <c r="E13" s="3">
        <v>85</v>
      </c>
      <c r="F13" s="3">
        <v>85</v>
      </c>
      <c r="G13" s="6">
        <f t="shared" si="0"/>
        <v>84.3</v>
      </c>
      <c r="H13" s="6"/>
    </row>
    <row r="15" spans="1:8" x14ac:dyDescent="0.25">
      <c r="A15" s="3" t="s">
        <v>38</v>
      </c>
      <c r="B15" s="9">
        <v>44445</v>
      </c>
      <c r="C15" s="9">
        <v>44446</v>
      </c>
      <c r="D15" s="9">
        <v>44447</v>
      </c>
      <c r="E15" s="9">
        <v>44448</v>
      </c>
      <c r="F15" s="9">
        <v>44449</v>
      </c>
    </row>
    <row r="16" spans="1:8" x14ac:dyDescent="0.25">
      <c r="A16" s="3" t="s">
        <v>34</v>
      </c>
      <c r="B16" s="3">
        <v>86</v>
      </c>
      <c r="C16" s="3">
        <v>84</v>
      </c>
      <c r="D16" s="3">
        <v>86</v>
      </c>
      <c r="E16" s="3">
        <v>86</v>
      </c>
      <c r="F16" s="3">
        <v>87</v>
      </c>
      <c r="G16" s="6">
        <f t="shared" ref="G16:G27" si="1">AVERAGE(B16:F16)</f>
        <v>85.8</v>
      </c>
      <c r="H16" s="6"/>
    </row>
    <row r="17" spans="1:8" x14ac:dyDescent="0.25">
      <c r="A17" s="3" t="s">
        <v>0</v>
      </c>
      <c r="B17" s="3">
        <v>85</v>
      </c>
      <c r="C17" s="3">
        <v>85</v>
      </c>
      <c r="D17" s="3">
        <v>85</v>
      </c>
      <c r="E17" s="3">
        <v>85</v>
      </c>
      <c r="F17" s="3">
        <v>86</v>
      </c>
      <c r="G17" s="6">
        <f t="shared" si="1"/>
        <v>85.2</v>
      </c>
      <c r="H17" s="6"/>
    </row>
    <row r="18" spans="1:8" x14ac:dyDescent="0.25">
      <c r="A18" s="3" t="s">
        <v>1</v>
      </c>
      <c r="B18" s="3">
        <v>84</v>
      </c>
      <c r="C18" s="3">
        <v>84</v>
      </c>
      <c r="D18" s="3">
        <v>85</v>
      </c>
      <c r="E18" s="3">
        <v>85</v>
      </c>
      <c r="F18" s="3">
        <v>86</v>
      </c>
      <c r="G18" s="6">
        <f t="shared" si="1"/>
        <v>84.8</v>
      </c>
      <c r="H18" s="6"/>
    </row>
    <row r="19" spans="1:8" x14ac:dyDescent="0.25">
      <c r="A19" s="3" t="s">
        <v>2</v>
      </c>
      <c r="B19" s="3">
        <v>82</v>
      </c>
      <c r="C19" s="3">
        <v>85</v>
      </c>
      <c r="D19" s="3">
        <v>84</v>
      </c>
      <c r="E19" s="3">
        <v>84</v>
      </c>
      <c r="F19" s="3">
        <v>85</v>
      </c>
      <c r="G19" s="6">
        <f t="shared" si="1"/>
        <v>84</v>
      </c>
      <c r="H19" s="6"/>
    </row>
    <row r="20" spans="1:8" x14ac:dyDescent="0.25">
      <c r="A20" s="8" t="s">
        <v>3</v>
      </c>
      <c r="B20" s="3">
        <v>85</v>
      </c>
      <c r="C20" s="3">
        <v>84</v>
      </c>
      <c r="D20" s="3">
        <v>85</v>
      </c>
      <c r="E20" s="3">
        <v>85</v>
      </c>
      <c r="F20" s="3">
        <v>86</v>
      </c>
      <c r="G20" s="6">
        <f t="shared" si="1"/>
        <v>85</v>
      </c>
      <c r="H20" s="6"/>
    </row>
    <row r="21" spans="1:8" x14ac:dyDescent="0.25">
      <c r="A21" s="8" t="s">
        <v>4</v>
      </c>
      <c r="B21" s="3">
        <v>85</v>
      </c>
      <c r="C21" s="3">
        <v>85</v>
      </c>
      <c r="D21" s="3">
        <v>85</v>
      </c>
      <c r="E21" s="3">
        <v>85</v>
      </c>
      <c r="F21" s="3">
        <v>85</v>
      </c>
      <c r="G21" s="6">
        <f t="shared" si="1"/>
        <v>85</v>
      </c>
      <c r="H21" s="6"/>
    </row>
    <row r="22" spans="1:8" x14ac:dyDescent="0.25">
      <c r="A22" s="8" t="s">
        <v>5</v>
      </c>
      <c r="B22" s="3">
        <v>83</v>
      </c>
      <c r="C22" s="3">
        <v>85</v>
      </c>
      <c r="D22" s="3">
        <v>86</v>
      </c>
      <c r="E22" s="3">
        <v>85</v>
      </c>
      <c r="F22" s="3">
        <v>85</v>
      </c>
      <c r="G22" s="6">
        <f t="shared" si="1"/>
        <v>84.8</v>
      </c>
      <c r="H22" s="6"/>
    </row>
    <row r="23" spans="1:8" x14ac:dyDescent="0.25">
      <c r="A23" s="8" t="s">
        <v>6</v>
      </c>
      <c r="B23" s="3">
        <v>84</v>
      </c>
      <c r="C23" s="3">
        <v>84</v>
      </c>
      <c r="D23" s="3">
        <v>85</v>
      </c>
      <c r="E23" s="3">
        <v>84</v>
      </c>
      <c r="F23" s="3">
        <v>86</v>
      </c>
      <c r="G23" s="6">
        <f t="shared" si="1"/>
        <v>84.6</v>
      </c>
      <c r="H23" s="6"/>
    </row>
    <row r="24" spans="1:8" x14ac:dyDescent="0.25">
      <c r="A24" s="3" t="s">
        <v>7</v>
      </c>
      <c r="B24" s="3">
        <v>86</v>
      </c>
      <c r="C24" s="3">
        <v>86</v>
      </c>
      <c r="D24" s="3">
        <v>86</v>
      </c>
      <c r="E24" s="3">
        <v>85</v>
      </c>
      <c r="F24" s="3">
        <v>85</v>
      </c>
      <c r="G24" s="6">
        <f t="shared" si="1"/>
        <v>85.6</v>
      </c>
      <c r="H24" s="6"/>
    </row>
    <row r="25" spans="1:8" x14ac:dyDescent="0.25">
      <c r="A25" s="3" t="s">
        <v>8</v>
      </c>
      <c r="B25" s="3">
        <v>84</v>
      </c>
      <c r="C25" s="3">
        <v>85</v>
      </c>
      <c r="D25" s="3">
        <v>84</v>
      </c>
      <c r="E25" s="3">
        <v>85</v>
      </c>
      <c r="F25" s="3">
        <v>85</v>
      </c>
      <c r="G25" s="6">
        <f t="shared" si="1"/>
        <v>84.6</v>
      </c>
      <c r="H25" s="6"/>
    </row>
    <row r="26" spans="1:8" x14ac:dyDescent="0.25">
      <c r="A26" s="3" t="s">
        <v>9</v>
      </c>
      <c r="B26" s="3">
        <v>84</v>
      </c>
      <c r="C26" s="3">
        <v>84</v>
      </c>
      <c r="D26" s="3">
        <v>85</v>
      </c>
      <c r="E26" s="3">
        <v>84</v>
      </c>
      <c r="F26" s="3">
        <v>86</v>
      </c>
      <c r="G26" s="6">
        <f t="shared" si="1"/>
        <v>84.6</v>
      </c>
      <c r="H26" s="6"/>
    </row>
    <row r="27" spans="1:8" x14ac:dyDescent="0.25">
      <c r="A27" s="3" t="s">
        <v>10</v>
      </c>
      <c r="B27" s="3">
        <v>84</v>
      </c>
      <c r="C27" s="3">
        <v>83</v>
      </c>
      <c r="D27" s="3">
        <v>84</v>
      </c>
      <c r="E27" s="3">
        <v>85</v>
      </c>
      <c r="F27" s="3">
        <v>85</v>
      </c>
      <c r="G27" s="6">
        <f t="shared" si="1"/>
        <v>84.2</v>
      </c>
      <c r="H27" s="6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10" zoomScale="170" zoomScaleNormal="170" workbookViewId="0">
      <selection activeCell="F22" sqref="F22"/>
    </sheetView>
  </sheetViews>
  <sheetFormatPr defaultColWidth="9" defaultRowHeight="16.5" x14ac:dyDescent="0.25"/>
  <cols>
    <col min="1" max="1" width="8.75" style="1" customWidth="1"/>
    <col min="2" max="6" width="10.5" style="1" bestFit="1" customWidth="1"/>
    <col min="7" max="7" width="10" style="1" bestFit="1" customWidth="1"/>
    <col min="8" max="16384" width="9" style="1"/>
  </cols>
  <sheetData>
    <row r="1" spans="1:7" ht="21" x14ac:dyDescent="0.25">
      <c r="A1" s="3" t="s">
        <v>37</v>
      </c>
      <c r="B1" s="9">
        <v>44438</v>
      </c>
      <c r="C1" s="9">
        <v>44439</v>
      </c>
      <c r="D1" s="9">
        <v>44440</v>
      </c>
      <c r="E1" s="9">
        <v>44441</v>
      </c>
      <c r="F1" s="9">
        <v>44442</v>
      </c>
    </row>
    <row r="2" spans="1:7" s="2" customFormat="1" ht="21" x14ac:dyDescent="0.25">
      <c r="A2" s="3" t="s">
        <v>35</v>
      </c>
      <c r="B2" s="3">
        <v>77</v>
      </c>
      <c r="C2" s="3">
        <v>90</v>
      </c>
      <c r="D2" s="3">
        <v>82</v>
      </c>
      <c r="E2" s="3">
        <v>86</v>
      </c>
      <c r="F2" s="3">
        <v>80</v>
      </c>
      <c r="G2" s="6">
        <f t="shared" ref="G2:G10" si="0">AVERAGE(B2:F2)</f>
        <v>83</v>
      </c>
    </row>
    <row r="3" spans="1:7" s="2" customFormat="1" ht="21" x14ac:dyDescent="0.25">
      <c r="A3" s="3" t="s">
        <v>15</v>
      </c>
      <c r="B3" s="3">
        <v>77</v>
      </c>
      <c r="C3" s="3">
        <v>76</v>
      </c>
      <c r="D3" s="3">
        <v>82</v>
      </c>
      <c r="E3" s="3">
        <v>80</v>
      </c>
      <c r="F3" s="3">
        <v>80</v>
      </c>
      <c r="G3" s="6">
        <f t="shared" si="0"/>
        <v>79</v>
      </c>
    </row>
    <row r="4" spans="1:7" s="2" customFormat="1" ht="21" x14ac:dyDescent="0.25">
      <c r="A4" s="3" t="s">
        <v>16</v>
      </c>
      <c r="B4" s="3">
        <v>70</v>
      </c>
      <c r="C4" s="3">
        <v>75</v>
      </c>
      <c r="D4" s="3">
        <v>85</v>
      </c>
      <c r="E4" s="3">
        <v>79</v>
      </c>
      <c r="F4" s="3">
        <v>84</v>
      </c>
      <c r="G4" s="6">
        <f t="shared" si="0"/>
        <v>78.599999999999994</v>
      </c>
    </row>
    <row r="5" spans="1:7" s="2" customFormat="1" ht="21" x14ac:dyDescent="0.25">
      <c r="A5" s="8" t="s">
        <v>17</v>
      </c>
      <c r="B5" s="3">
        <v>83</v>
      </c>
      <c r="C5" s="3">
        <v>86</v>
      </c>
      <c r="D5" s="3">
        <v>85</v>
      </c>
      <c r="E5" s="3">
        <v>87</v>
      </c>
      <c r="F5" s="3">
        <v>85</v>
      </c>
      <c r="G5" s="6">
        <f t="shared" si="0"/>
        <v>85.2</v>
      </c>
    </row>
    <row r="6" spans="1:7" s="2" customFormat="1" ht="21" x14ac:dyDescent="0.25">
      <c r="A6" s="8" t="s">
        <v>18</v>
      </c>
      <c r="B6" s="3">
        <v>75</v>
      </c>
      <c r="C6" s="3">
        <v>79</v>
      </c>
      <c r="D6" s="3">
        <v>80</v>
      </c>
      <c r="E6" s="3">
        <v>82</v>
      </c>
      <c r="F6" s="3">
        <v>81</v>
      </c>
      <c r="G6" s="6">
        <f t="shared" si="0"/>
        <v>79.400000000000006</v>
      </c>
    </row>
    <row r="7" spans="1:7" s="2" customFormat="1" ht="21" x14ac:dyDescent="0.25">
      <c r="A7" s="8" t="s">
        <v>19</v>
      </c>
      <c r="B7" s="3">
        <v>75</v>
      </c>
      <c r="C7" s="3">
        <v>85</v>
      </c>
      <c r="D7" s="3">
        <v>85</v>
      </c>
      <c r="E7" s="3">
        <v>84</v>
      </c>
      <c r="F7" s="3">
        <v>81</v>
      </c>
      <c r="G7" s="6">
        <f t="shared" si="0"/>
        <v>82</v>
      </c>
    </row>
    <row r="8" spans="1:7" s="2" customFormat="1" ht="21" x14ac:dyDescent="0.25">
      <c r="A8" s="3" t="s">
        <v>20</v>
      </c>
      <c r="B8" s="3">
        <v>77</v>
      </c>
      <c r="C8" s="3">
        <v>79</v>
      </c>
      <c r="D8" s="3">
        <v>84</v>
      </c>
      <c r="E8" s="3">
        <v>88</v>
      </c>
      <c r="F8" s="3">
        <v>80</v>
      </c>
      <c r="G8" s="6">
        <f t="shared" si="0"/>
        <v>81.599999999999994</v>
      </c>
    </row>
    <row r="9" spans="1:7" s="2" customFormat="1" ht="21" x14ac:dyDescent="0.25">
      <c r="A9" s="3" t="s">
        <v>21</v>
      </c>
      <c r="B9" s="3">
        <v>75</v>
      </c>
      <c r="C9" s="3">
        <v>77</v>
      </c>
      <c r="D9" s="3">
        <v>85</v>
      </c>
      <c r="E9" s="3">
        <v>81</v>
      </c>
      <c r="F9" s="3">
        <v>82</v>
      </c>
      <c r="G9" s="6">
        <f t="shared" si="0"/>
        <v>80</v>
      </c>
    </row>
    <row r="10" spans="1:7" s="2" customFormat="1" ht="21" x14ac:dyDescent="0.25">
      <c r="A10" s="3" t="s">
        <v>22</v>
      </c>
      <c r="B10" s="3">
        <v>75</v>
      </c>
      <c r="C10" s="3">
        <v>74</v>
      </c>
      <c r="D10" s="3">
        <v>81</v>
      </c>
      <c r="E10" s="3">
        <v>80</v>
      </c>
      <c r="F10" s="3">
        <v>82</v>
      </c>
      <c r="G10" s="6">
        <f t="shared" si="0"/>
        <v>78.400000000000006</v>
      </c>
    </row>
    <row r="13" spans="1:7" ht="21" x14ac:dyDescent="0.25">
      <c r="A13" s="3" t="s">
        <v>38</v>
      </c>
      <c r="B13" s="9">
        <v>44438</v>
      </c>
      <c r="C13" s="9">
        <v>44439</v>
      </c>
      <c r="D13" s="9">
        <v>44440</v>
      </c>
      <c r="E13" s="9">
        <v>44441</v>
      </c>
      <c r="F13" s="9">
        <v>44442</v>
      </c>
    </row>
    <row r="14" spans="1:7" ht="21" x14ac:dyDescent="0.25">
      <c r="A14" s="3" t="s">
        <v>35</v>
      </c>
      <c r="B14" s="3">
        <v>77</v>
      </c>
      <c r="C14" s="3">
        <v>85</v>
      </c>
      <c r="D14" s="3">
        <v>85</v>
      </c>
      <c r="E14" s="3">
        <v>85</v>
      </c>
      <c r="F14" s="3">
        <v>84</v>
      </c>
      <c r="G14" s="6">
        <f t="shared" ref="G14:G22" si="1">AVERAGE(B14:F14)</f>
        <v>83.2</v>
      </c>
    </row>
    <row r="15" spans="1:7" ht="21" x14ac:dyDescent="0.25">
      <c r="A15" s="3" t="s">
        <v>15</v>
      </c>
      <c r="B15" s="3">
        <v>78</v>
      </c>
      <c r="C15" s="3">
        <v>85</v>
      </c>
      <c r="D15" s="3">
        <v>81</v>
      </c>
      <c r="E15" s="3">
        <v>83</v>
      </c>
      <c r="F15" s="3">
        <v>81</v>
      </c>
      <c r="G15" s="6">
        <f t="shared" si="1"/>
        <v>81.599999999999994</v>
      </c>
    </row>
    <row r="16" spans="1:7" ht="21" x14ac:dyDescent="0.25">
      <c r="A16" s="3" t="s">
        <v>16</v>
      </c>
      <c r="B16" s="3">
        <v>77</v>
      </c>
      <c r="C16" s="3">
        <v>81</v>
      </c>
      <c r="D16" s="3">
        <v>81</v>
      </c>
      <c r="E16" s="3">
        <v>80</v>
      </c>
      <c r="F16" s="3">
        <v>80</v>
      </c>
      <c r="G16" s="6">
        <f t="shared" si="1"/>
        <v>79.8</v>
      </c>
    </row>
    <row r="17" spans="1:7" ht="21" x14ac:dyDescent="0.25">
      <c r="A17" s="8" t="s">
        <v>17</v>
      </c>
      <c r="B17" s="3">
        <v>79</v>
      </c>
      <c r="C17" s="3">
        <v>83</v>
      </c>
      <c r="D17" s="3">
        <v>83</v>
      </c>
      <c r="E17" s="3">
        <v>84</v>
      </c>
      <c r="F17" s="3">
        <v>83</v>
      </c>
      <c r="G17" s="6">
        <f t="shared" si="1"/>
        <v>82.4</v>
      </c>
    </row>
    <row r="18" spans="1:7" ht="21" x14ac:dyDescent="0.25">
      <c r="A18" s="8" t="s">
        <v>18</v>
      </c>
      <c r="B18" s="3">
        <v>74</v>
      </c>
      <c r="C18" s="3">
        <v>75</v>
      </c>
      <c r="D18" s="3">
        <v>79</v>
      </c>
      <c r="E18" s="3">
        <v>80</v>
      </c>
      <c r="F18" s="3">
        <v>80</v>
      </c>
      <c r="G18" s="6">
        <f t="shared" si="1"/>
        <v>77.599999999999994</v>
      </c>
    </row>
    <row r="19" spans="1:7" ht="21" x14ac:dyDescent="0.25">
      <c r="A19" s="8" t="s">
        <v>19</v>
      </c>
      <c r="B19" s="3">
        <v>75</v>
      </c>
      <c r="C19" s="3">
        <v>83</v>
      </c>
      <c r="D19" s="3">
        <v>82</v>
      </c>
      <c r="E19" s="3">
        <v>83</v>
      </c>
      <c r="F19" s="3">
        <v>80</v>
      </c>
      <c r="G19" s="6">
        <f t="shared" si="1"/>
        <v>80.599999999999994</v>
      </c>
    </row>
    <row r="20" spans="1:7" ht="21" x14ac:dyDescent="0.25">
      <c r="A20" s="3" t="s">
        <v>20</v>
      </c>
      <c r="B20" s="3">
        <v>79</v>
      </c>
      <c r="C20" s="3">
        <v>82</v>
      </c>
      <c r="D20" s="3">
        <v>81</v>
      </c>
      <c r="E20" s="3">
        <v>81</v>
      </c>
      <c r="F20" s="3">
        <v>83</v>
      </c>
      <c r="G20" s="6">
        <f t="shared" si="1"/>
        <v>81.2</v>
      </c>
    </row>
    <row r="21" spans="1:7" ht="21" x14ac:dyDescent="0.25">
      <c r="A21" s="3" t="s">
        <v>21</v>
      </c>
      <c r="B21" s="3">
        <v>79</v>
      </c>
      <c r="C21" s="3">
        <v>80</v>
      </c>
      <c r="D21" s="3">
        <v>79</v>
      </c>
      <c r="E21" s="3">
        <v>80</v>
      </c>
      <c r="F21" s="3">
        <v>81</v>
      </c>
      <c r="G21" s="6">
        <f t="shared" si="1"/>
        <v>79.8</v>
      </c>
    </row>
    <row r="22" spans="1:7" ht="21" x14ac:dyDescent="0.25">
      <c r="A22" s="3" t="s">
        <v>22</v>
      </c>
      <c r="B22" s="3">
        <v>79</v>
      </c>
      <c r="C22" s="3">
        <v>79</v>
      </c>
      <c r="D22" s="3">
        <v>79</v>
      </c>
      <c r="E22" s="3">
        <v>81</v>
      </c>
      <c r="F22" s="3">
        <v>83</v>
      </c>
      <c r="G22" s="6">
        <f t="shared" si="1"/>
        <v>80.2</v>
      </c>
    </row>
  </sheetData>
  <phoneticPr fontId="7" type="noConversion"/>
  <pageMargins left="0.75" right="0.75" top="1" bottom="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F1" sqref="F1:J1"/>
    </sheetView>
  </sheetViews>
  <sheetFormatPr defaultColWidth="9" defaultRowHeight="21" x14ac:dyDescent="0.25"/>
  <cols>
    <col min="1" max="1" width="10" style="20" customWidth="1"/>
    <col min="2" max="2" width="13" style="18" bestFit="1" customWidth="1"/>
    <col min="3" max="3" width="19.125" style="18" bestFit="1" customWidth="1"/>
    <col min="4" max="4" width="13" style="18" bestFit="1" customWidth="1"/>
    <col min="5" max="5" width="9" style="17"/>
    <col min="6" max="10" width="10.5" style="17" bestFit="1" customWidth="1"/>
    <col min="11" max="16384" width="9" style="17"/>
  </cols>
  <sheetData>
    <row r="1" spans="1:10" x14ac:dyDescent="0.25">
      <c r="A1" s="19"/>
      <c r="B1" s="16" t="s">
        <v>49</v>
      </c>
      <c r="C1" s="16" t="s">
        <v>50</v>
      </c>
      <c r="D1" s="16" t="s">
        <v>51</v>
      </c>
      <c r="F1" s="9">
        <v>44445</v>
      </c>
      <c r="G1" s="9">
        <v>44446</v>
      </c>
      <c r="H1" s="9">
        <v>44447</v>
      </c>
      <c r="I1" s="9">
        <v>44448</v>
      </c>
      <c r="J1" s="9">
        <v>44449</v>
      </c>
    </row>
    <row r="2" spans="1:10" x14ac:dyDescent="0.25">
      <c r="A2" s="8" t="s">
        <v>35</v>
      </c>
      <c r="B2" s="16">
        <v>80</v>
      </c>
      <c r="C2" s="3">
        <f t="shared" ref="C2:C22" si="0">SUM(F2:J2)</f>
        <v>0</v>
      </c>
      <c r="D2" s="16">
        <f>B2+C2</f>
        <v>80</v>
      </c>
    </row>
    <row r="3" spans="1:10" x14ac:dyDescent="0.25">
      <c r="A3" s="31" t="s">
        <v>15</v>
      </c>
      <c r="B3" s="16">
        <v>80</v>
      </c>
      <c r="C3" s="3">
        <f t="shared" si="0"/>
        <v>0</v>
      </c>
      <c r="D3" s="16">
        <f t="shared" ref="D3:D22" si="1">B3+C3</f>
        <v>80</v>
      </c>
    </row>
    <row r="4" spans="1:10" x14ac:dyDescent="0.25">
      <c r="A4" s="31" t="s">
        <v>16</v>
      </c>
      <c r="B4" s="16">
        <v>80</v>
      </c>
      <c r="C4" s="3">
        <f t="shared" si="0"/>
        <v>0</v>
      </c>
      <c r="D4" s="16">
        <f t="shared" si="1"/>
        <v>80</v>
      </c>
    </row>
    <row r="5" spans="1:10" x14ac:dyDescent="0.25">
      <c r="A5" s="31" t="s">
        <v>17</v>
      </c>
      <c r="B5" s="16">
        <v>80</v>
      </c>
      <c r="C5" s="3">
        <f t="shared" si="0"/>
        <v>0</v>
      </c>
      <c r="D5" s="16">
        <f t="shared" si="1"/>
        <v>80</v>
      </c>
    </row>
    <row r="6" spans="1:10" x14ac:dyDescent="0.25">
      <c r="A6" s="31" t="s">
        <v>18</v>
      </c>
      <c r="B6" s="16">
        <v>80</v>
      </c>
      <c r="C6" s="3">
        <f t="shared" si="0"/>
        <v>0</v>
      </c>
      <c r="D6" s="16">
        <f t="shared" si="1"/>
        <v>80</v>
      </c>
    </row>
    <row r="7" spans="1:10" x14ac:dyDescent="0.25">
      <c r="A7" s="31" t="s">
        <v>19</v>
      </c>
      <c r="B7" s="16">
        <v>80</v>
      </c>
      <c r="C7" s="3">
        <f t="shared" si="0"/>
        <v>0</v>
      </c>
      <c r="D7" s="16">
        <f t="shared" si="1"/>
        <v>80</v>
      </c>
    </row>
    <row r="8" spans="1:10" x14ac:dyDescent="0.25">
      <c r="A8" s="31" t="s">
        <v>20</v>
      </c>
      <c r="B8" s="32">
        <v>80</v>
      </c>
      <c r="C8" s="31">
        <f t="shared" si="0"/>
        <v>0</v>
      </c>
      <c r="D8" s="16">
        <f t="shared" si="1"/>
        <v>80</v>
      </c>
    </row>
    <row r="9" spans="1:10" x14ac:dyDescent="0.25">
      <c r="A9" s="31" t="s">
        <v>21</v>
      </c>
      <c r="B9" s="32">
        <v>80</v>
      </c>
      <c r="C9" s="31">
        <f t="shared" si="0"/>
        <v>0</v>
      </c>
      <c r="D9" s="16">
        <f t="shared" si="1"/>
        <v>80</v>
      </c>
    </row>
    <row r="10" spans="1:10" x14ac:dyDescent="0.25">
      <c r="A10" s="31" t="s">
        <v>22</v>
      </c>
      <c r="B10" s="32">
        <v>80</v>
      </c>
      <c r="C10" s="31">
        <f t="shared" si="0"/>
        <v>0</v>
      </c>
      <c r="D10" s="16">
        <f t="shared" si="1"/>
        <v>80</v>
      </c>
    </row>
    <row r="11" spans="1:10" x14ac:dyDescent="0.25">
      <c r="A11" s="31" t="s">
        <v>34</v>
      </c>
      <c r="B11" s="32">
        <v>80</v>
      </c>
      <c r="C11" s="31">
        <f t="shared" si="0"/>
        <v>0</v>
      </c>
      <c r="D11" s="16">
        <f t="shared" si="1"/>
        <v>80</v>
      </c>
    </row>
    <row r="12" spans="1:10" x14ac:dyDescent="0.25">
      <c r="A12" s="31" t="s">
        <v>0</v>
      </c>
      <c r="B12" s="32">
        <v>80</v>
      </c>
      <c r="C12" s="31">
        <f t="shared" si="0"/>
        <v>0</v>
      </c>
      <c r="D12" s="16">
        <f t="shared" si="1"/>
        <v>80</v>
      </c>
    </row>
    <row r="13" spans="1:10" x14ac:dyDescent="0.25">
      <c r="A13" s="31" t="s">
        <v>1</v>
      </c>
      <c r="B13" s="32">
        <v>80</v>
      </c>
      <c r="C13" s="31">
        <f t="shared" si="0"/>
        <v>0</v>
      </c>
      <c r="D13" s="16">
        <f t="shared" si="1"/>
        <v>80</v>
      </c>
    </row>
    <row r="14" spans="1:10" x14ac:dyDescent="0.25">
      <c r="A14" s="31" t="s">
        <v>2</v>
      </c>
      <c r="B14" s="32">
        <v>80</v>
      </c>
      <c r="C14" s="31">
        <f t="shared" si="0"/>
        <v>0</v>
      </c>
      <c r="D14" s="16">
        <f t="shared" si="1"/>
        <v>80</v>
      </c>
    </row>
    <row r="15" spans="1:10" x14ac:dyDescent="0.25">
      <c r="A15" s="31" t="s">
        <v>3</v>
      </c>
      <c r="B15" s="32">
        <v>80</v>
      </c>
      <c r="C15" s="31">
        <f t="shared" si="0"/>
        <v>0</v>
      </c>
      <c r="D15" s="16">
        <f t="shared" si="1"/>
        <v>80</v>
      </c>
    </row>
    <row r="16" spans="1:10" x14ac:dyDescent="0.25">
      <c r="A16" s="31" t="s">
        <v>4</v>
      </c>
      <c r="B16" s="32">
        <v>80</v>
      </c>
      <c r="C16" s="31">
        <f t="shared" si="0"/>
        <v>0</v>
      </c>
      <c r="D16" s="16">
        <f t="shared" si="1"/>
        <v>80</v>
      </c>
    </row>
    <row r="17" spans="1:4" x14ac:dyDescent="0.25">
      <c r="A17" s="31" t="s">
        <v>5</v>
      </c>
      <c r="B17" s="32">
        <v>80</v>
      </c>
      <c r="C17" s="31">
        <f t="shared" si="0"/>
        <v>0</v>
      </c>
      <c r="D17" s="16">
        <f t="shared" si="1"/>
        <v>80</v>
      </c>
    </row>
    <row r="18" spans="1:4" x14ac:dyDescent="0.25">
      <c r="A18" s="31" t="s">
        <v>6</v>
      </c>
      <c r="B18" s="32">
        <v>80</v>
      </c>
      <c r="C18" s="31">
        <f t="shared" si="0"/>
        <v>0</v>
      </c>
      <c r="D18" s="16">
        <f t="shared" si="1"/>
        <v>80</v>
      </c>
    </row>
    <row r="19" spans="1:4" x14ac:dyDescent="0.25">
      <c r="A19" s="31" t="s">
        <v>7</v>
      </c>
      <c r="B19" s="32">
        <v>80</v>
      </c>
      <c r="C19" s="31">
        <f t="shared" si="0"/>
        <v>0</v>
      </c>
      <c r="D19" s="16">
        <f t="shared" si="1"/>
        <v>80</v>
      </c>
    </row>
    <row r="20" spans="1:4" x14ac:dyDescent="0.25">
      <c r="A20" s="31" t="s">
        <v>8</v>
      </c>
      <c r="B20" s="32">
        <v>80</v>
      </c>
      <c r="C20" s="31">
        <f t="shared" si="0"/>
        <v>0</v>
      </c>
      <c r="D20" s="16">
        <f t="shared" si="1"/>
        <v>80</v>
      </c>
    </row>
    <row r="21" spans="1:4" x14ac:dyDescent="0.25">
      <c r="A21" s="31" t="s">
        <v>9</v>
      </c>
      <c r="B21" s="32">
        <v>80</v>
      </c>
      <c r="C21" s="31">
        <f t="shared" si="0"/>
        <v>0</v>
      </c>
      <c r="D21" s="16">
        <f t="shared" si="1"/>
        <v>80</v>
      </c>
    </row>
    <row r="22" spans="1:4" x14ac:dyDescent="0.25">
      <c r="A22" s="31" t="s">
        <v>10</v>
      </c>
      <c r="B22" s="32">
        <v>80</v>
      </c>
      <c r="C22" s="31">
        <f t="shared" si="0"/>
        <v>0</v>
      </c>
      <c r="D22" s="16">
        <f t="shared" si="1"/>
        <v>80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G19" sqref="G19"/>
    </sheetView>
  </sheetViews>
  <sheetFormatPr defaultRowHeight="21" x14ac:dyDescent="0.25"/>
  <cols>
    <col min="1" max="1" width="10" style="20" customWidth="1"/>
    <col min="2" max="2" width="13" style="18" bestFit="1" customWidth="1"/>
    <col min="3" max="6" width="13" style="18" customWidth="1"/>
    <col min="7" max="7" width="19.125" style="18" bestFit="1" customWidth="1"/>
    <col min="8" max="8" width="19.125" style="18" customWidth="1"/>
    <col min="9" max="9" width="13" style="18" bestFit="1" customWidth="1"/>
  </cols>
  <sheetData>
    <row r="1" spans="1:9" x14ac:dyDescent="0.25">
      <c r="A1" s="19"/>
      <c r="B1" s="16" t="s">
        <v>49</v>
      </c>
      <c r="C1" s="16" t="s">
        <v>54</v>
      </c>
      <c r="D1" s="16" t="s">
        <v>55</v>
      </c>
      <c r="E1" s="16" t="s">
        <v>56</v>
      </c>
      <c r="F1" s="16" t="s">
        <v>39</v>
      </c>
      <c r="G1" s="16" t="s">
        <v>52</v>
      </c>
      <c r="H1" s="16" t="s">
        <v>53</v>
      </c>
      <c r="I1" s="16" t="s">
        <v>51</v>
      </c>
    </row>
    <row r="2" spans="1:9" x14ac:dyDescent="0.25">
      <c r="A2" s="8" t="s">
        <v>35</v>
      </c>
      <c r="B2" s="16">
        <v>80</v>
      </c>
      <c r="C2" s="3"/>
      <c r="D2" s="3"/>
      <c r="E2" s="3"/>
      <c r="F2" s="3"/>
      <c r="G2" s="3"/>
      <c r="H2" s="3"/>
      <c r="I2" s="16">
        <f>B2-(C2*0.3)-(D2*1)-(E2*3)+(F2*0.3)+(G2*1)+(H2*3)</f>
        <v>80</v>
      </c>
    </row>
    <row r="3" spans="1:9" x14ac:dyDescent="0.25">
      <c r="A3" s="8" t="s">
        <v>15</v>
      </c>
      <c r="B3" s="16">
        <v>80</v>
      </c>
      <c r="C3" s="3"/>
      <c r="D3" s="3"/>
      <c r="E3" s="3"/>
      <c r="F3" s="3"/>
      <c r="G3" s="3"/>
      <c r="H3" s="3"/>
      <c r="I3" s="16">
        <f t="shared" ref="I3:I22" si="0">B3-(C3*0.3)-(D3*1)-(E3*3)+(F3*0.3)+(G3*1)+(H3*3)</f>
        <v>80</v>
      </c>
    </row>
    <row r="4" spans="1:9" x14ac:dyDescent="0.25">
      <c r="A4" s="8" t="s">
        <v>16</v>
      </c>
      <c r="B4" s="16">
        <v>80</v>
      </c>
      <c r="C4" s="3"/>
      <c r="D4" s="3"/>
      <c r="E4" s="3"/>
      <c r="F4" s="3"/>
      <c r="G4" s="3"/>
      <c r="H4" s="3"/>
      <c r="I4" s="16">
        <f t="shared" si="0"/>
        <v>80</v>
      </c>
    </row>
    <row r="5" spans="1:9" x14ac:dyDescent="0.25">
      <c r="A5" s="8" t="s">
        <v>17</v>
      </c>
      <c r="B5" s="16">
        <v>80</v>
      </c>
      <c r="C5" s="3"/>
      <c r="D5" s="3"/>
      <c r="E5" s="3"/>
      <c r="F5" s="3"/>
      <c r="G5" s="3"/>
      <c r="H5" s="3"/>
      <c r="I5" s="16">
        <f t="shared" si="0"/>
        <v>80</v>
      </c>
    </row>
    <row r="6" spans="1:9" x14ac:dyDescent="0.25">
      <c r="A6" s="8" t="s">
        <v>18</v>
      </c>
      <c r="B6" s="16">
        <v>80</v>
      </c>
      <c r="C6" s="3"/>
      <c r="D6" s="3"/>
      <c r="E6" s="3"/>
      <c r="F6" s="3"/>
      <c r="G6" s="3"/>
      <c r="H6" s="3"/>
      <c r="I6" s="16">
        <f t="shared" si="0"/>
        <v>80</v>
      </c>
    </row>
    <row r="7" spans="1:9" x14ac:dyDescent="0.25">
      <c r="A7" s="8" t="s">
        <v>19</v>
      </c>
      <c r="B7" s="16">
        <v>80</v>
      </c>
      <c r="C7" s="3"/>
      <c r="D7" s="3"/>
      <c r="E7" s="3"/>
      <c r="F7" s="3"/>
      <c r="G7" s="3"/>
      <c r="H7" s="3"/>
      <c r="I7" s="16">
        <f>B7-(C7*0.3)-(D7*1)-(E7*3)+(F7*0.3)+(G7*1)+(H7*3)</f>
        <v>80</v>
      </c>
    </row>
    <row r="8" spans="1:9" x14ac:dyDescent="0.25">
      <c r="A8" s="8" t="s">
        <v>20</v>
      </c>
      <c r="B8" s="16">
        <v>80</v>
      </c>
      <c r="C8" s="3"/>
      <c r="D8" s="3"/>
      <c r="E8" s="3"/>
      <c r="F8" s="3"/>
      <c r="G8" s="3"/>
      <c r="H8" s="3"/>
      <c r="I8" s="16">
        <f t="shared" si="0"/>
        <v>80</v>
      </c>
    </row>
    <row r="9" spans="1:9" x14ac:dyDescent="0.25">
      <c r="A9" s="8" t="s">
        <v>21</v>
      </c>
      <c r="B9" s="16">
        <v>80</v>
      </c>
      <c r="C9" s="3"/>
      <c r="D9" s="3"/>
      <c r="E9" s="3"/>
      <c r="F9" s="3"/>
      <c r="G9" s="3"/>
      <c r="H9" s="3"/>
      <c r="I9" s="16">
        <f t="shared" si="0"/>
        <v>80</v>
      </c>
    </row>
    <row r="10" spans="1:9" x14ac:dyDescent="0.25">
      <c r="A10" s="8" t="s">
        <v>22</v>
      </c>
      <c r="B10" s="16">
        <v>80</v>
      </c>
      <c r="C10" s="3"/>
      <c r="D10" s="3"/>
      <c r="E10" s="3"/>
      <c r="F10" s="3"/>
      <c r="G10" s="3"/>
      <c r="H10" s="3"/>
      <c r="I10" s="16">
        <f t="shared" si="0"/>
        <v>80</v>
      </c>
    </row>
    <row r="11" spans="1:9" x14ac:dyDescent="0.25">
      <c r="A11" s="8" t="s">
        <v>34</v>
      </c>
      <c r="B11" s="16">
        <v>80</v>
      </c>
      <c r="C11" s="3"/>
      <c r="D11" s="3"/>
      <c r="E11" s="3"/>
      <c r="F11" s="3"/>
      <c r="G11" s="3"/>
      <c r="H11" s="3"/>
      <c r="I11" s="16">
        <f t="shared" si="0"/>
        <v>80</v>
      </c>
    </row>
    <row r="12" spans="1:9" x14ac:dyDescent="0.25">
      <c r="A12" s="8" t="s">
        <v>0</v>
      </c>
      <c r="B12" s="16">
        <v>80</v>
      </c>
      <c r="C12" s="3"/>
      <c r="D12" s="3"/>
      <c r="E12" s="3"/>
      <c r="F12" s="3"/>
      <c r="G12" s="3"/>
      <c r="H12" s="3"/>
      <c r="I12" s="16">
        <f t="shared" si="0"/>
        <v>80</v>
      </c>
    </row>
    <row r="13" spans="1:9" x14ac:dyDescent="0.25">
      <c r="A13" s="8" t="s">
        <v>1</v>
      </c>
      <c r="B13" s="16">
        <v>80</v>
      </c>
      <c r="C13" s="3"/>
      <c r="D13" s="3"/>
      <c r="E13" s="3"/>
      <c r="F13" s="3"/>
      <c r="G13" s="3"/>
      <c r="H13" s="3"/>
      <c r="I13" s="16">
        <f t="shared" si="0"/>
        <v>80</v>
      </c>
    </row>
    <row r="14" spans="1:9" x14ac:dyDescent="0.25">
      <c r="A14" s="8" t="s">
        <v>2</v>
      </c>
      <c r="B14" s="16">
        <v>80</v>
      </c>
      <c r="C14" s="3"/>
      <c r="D14" s="3"/>
      <c r="E14" s="3"/>
      <c r="F14" s="3"/>
      <c r="G14" s="3"/>
      <c r="H14" s="3"/>
      <c r="I14" s="16">
        <f t="shared" si="0"/>
        <v>80</v>
      </c>
    </row>
    <row r="15" spans="1:9" x14ac:dyDescent="0.25">
      <c r="A15" s="8" t="s">
        <v>3</v>
      </c>
      <c r="B15" s="16">
        <v>80</v>
      </c>
      <c r="C15" s="3"/>
      <c r="D15" s="3"/>
      <c r="E15" s="3"/>
      <c r="F15" s="3"/>
      <c r="G15" s="3"/>
      <c r="H15" s="3"/>
      <c r="I15" s="16">
        <f>B15-(C15*0.3)-(D15*1)-(E15*3)+(F15*0.3)+(G15*1)+(H15*3)</f>
        <v>80</v>
      </c>
    </row>
    <row r="16" spans="1:9" x14ac:dyDescent="0.25">
      <c r="A16" s="8" t="s">
        <v>4</v>
      </c>
      <c r="B16" s="16">
        <v>80</v>
      </c>
      <c r="C16" s="3"/>
      <c r="D16" s="3"/>
      <c r="E16" s="3"/>
      <c r="F16" s="3"/>
      <c r="G16" s="3"/>
      <c r="H16" s="3"/>
      <c r="I16" s="16">
        <f t="shared" si="0"/>
        <v>80</v>
      </c>
    </row>
    <row r="17" spans="1:9" x14ac:dyDescent="0.25">
      <c r="A17" s="8" t="s">
        <v>5</v>
      </c>
      <c r="B17" s="16">
        <v>80</v>
      </c>
      <c r="C17" s="3"/>
      <c r="D17" s="3"/>
      <c r="E17" s="3"/>
      <c r="F17" s="3"/>
      <c r="G17" s="3"/>
      <c r="H17" s="3"/>
      <c r="I17" s="16">
        <f t="shared" si="0"/>
        <v>80</v>
      </c>
    </row>
    <row r="18" spans="1:9" x14ac:dyDescent="0.25">
      <c r="A18" s="8" t="s">
        <v>6</v>
      </c>
      <c r="B18" s="16">
        <v>80</v>
      </c>
      <c r="C18" s="3"/>
      <c r="D18" s="3"/>
      <c r="E18" s="3"/>
      <c r="F18" s="3"/>
      <c r="G18" s="3"/>
      <c r="H18" s="3"/>
      <c r="I18" s="16">
        <f t="shared" si="0"/>
        <v>80</v>
      </c>
    </row>
    <row r="19" spans="1:9" x14ac:dyDescent="0.25">
      <c r="A19" s="8" t="s">
        <v>7</v>
      </c>
      <c r="B19" s="16">
        <v>80</v>
      </c>
      <c r="C19" s="3"/>
      <c r="D19" s="3"/>
      <c r="E19" s="3"/>
      <c r="F19" s="3">
        <v>6</v>
      </c>
      <c r="G19" s="3">
        <v>1</v>
      </c>
      <c r="H19" s="3"/>
      <c r="I19" s="16">
        <f>B19-(C19*0.3)-(D19*1)-(E19*3)+(F19*0.3)+(G19*1)+(H19*3)</f>
        <v>82.8</v>
      </c>
    </row>
    <row r="20" spans="1:9" x14ac:dyDescent="0.25">
      <c r="A20" s="8" t="s">
        <v>8</v>
      </c>
      <c r="B20" s="16">
        <v>80</v>
      </c>
      <c r="C20" s="3"/>
      <c r="D20" s="3"/>
      <c r="E20" s="3"/>
      <c r="F20" s="3"/>
      <c r="G20" s="3"/>
      <c r="H20" s="3"/>
      <c r="I20" s="16">
        <f t="shared" si="0"/>
        <v>80</v>
      </c>
    </row>
    <row r="21" spans="1:9" x14ac:dyDescent="0.25">
      <c r="A21" s="8" t="s">
        <v>9</v>
      </c>
      <c r="B21" s="16">
        <v>80</v>
      </c>
      <c r="C21" s="3"/>
      <c r="D21" s="3"/>
      <c r="E21" s="3"/>
      <c r="F21" s="3"/>
      <c r="G21" s="3"/>
      <c r="H21" s="3"/>
      <c r="I21" s="16">
        <f t="shared" si="0"/>
        <v>80</v>
      </c>
    </row>
    <row r="22" spans="1:9" x14ac:dyDescent="0.25">
      <c r="A22" s="8" t="s">
        <v>10</v>
      </c>
      <c r="B22" s="16">
        <v>80</v>
      </c>
      <c r="C22" s="3"/>
      <c r="D22" s="3"/>
      <c r="E22" s="3"/>
      <c r="F22" s="3"/>
      <c r="G22" s="3"/>
      <c r="H22" s="3"/>
      <c r="I22" s="16">
        <f t="shared" si="0"/>
        <v>80</v>
      </c>
    </row>
  </sheetData>
  <phoneticPr fontId="12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zoomScaleNormal="100" workbookViewId="0">
      <selection activeCell="T4" sqref="T4"/>
    </sheetView>
  </sheetViews>
  <sheetFormatPr defaultColWidth="6.625" defaultRowHeight="16.5" x14ac:dyDescent="0.25"/>
  <cols>
    <col min="1" max="2" width="6.625" style="7"/>
    <col min="3" max="3" width="6.625" style="25" customWidth="1"/>
    <col min="4" max="5" width="6.625" style="21" customWidth="1"/>
    <col min="6" max="9" width="6.625" style="15" customWidth="1"/>
    <col min="10" max="10" width="6.625" style="25" customWidth="1"/>
    <col min="11" max="11" width="6.625" style="21" customWidth="1"/>
    <col min="12" max="12" width="6.625" style="25" customWidth="1"/>
    <col min="13" max="13" width="6.625" style="21" customWidth="1"/>
    <col min="14" max="19" width="6.625" style="25" customWidth="1"/>
    <col min="20" max="20" width="6.625" style="21" customWidth="1"/>
    <col min="21" max="21" width="6.625" style="7" customWidth="1"/>
    <col min="22" max="22" width="6.625" style="15" customWidth="1"/>
    <col min="23" max="23" width="6.625" style="25" customWidth="1"/>
    <col min="24" max="16384" width="6.625" style="7"/>
  </cols>
  <sheetData>
    <row r="1" spans="1:23" ht="20.25" thickBot="1" x14ac:dyDescent="0.3">
      <c r="A1" s="49" t="s">
        <v>67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3" ht="20.25" thickTop="1" x14ac:dyDescent="0.25">
      <c r="A2" s="50" t="s">
        <v>68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</row>
    <row r="3" spans="1:23" x14ac:dyDescent="0.25">
      <c r="A3" s="53" t="s">
        <v>12</v>
      </c>
      <c r="B3" s="54" t="s">
        <v>11</v>
      </c>
      <c r="C3" s="55" t="s">
        <v>13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</row>
    <row r="4" spans="1:23" x14ac:dyDescent="0.25">
      <c r="A4" s="53"/>
      <c r="B4" s="54"/>
      <c r="C4" s="35" t="s">
        <v>57</v>
      </c>
      <c r="D4" s="22" t="s">
        <v>0</v>
      </c>
      <c r="E4" s="22" t="s">
        <v>1</v>
      </c>
      <c r="F4" s="22" t="s">
        <v>2</v>
      </c>
      <c r="G4" s="22" t="s">
        <v>3</v>
      </c>
      <c r="H4" s="22" t="s">
        <v>4</v>
      </c>
      <c r="I4" s="22" t="s">
        <v>5</v>
      </c>
      <c r="J4" s="35" t="s">
        <v>6</v>
      </c>
      <c r="K4" s="35" t="s">
        <v>7</v>
      </c>
      <c r="L4" s="22" t="s">
        <v>8</v>
      </c>
      <c r="M4" s="22" t="s">
        <v>9</v>
      </c>
      <c r="N4" s="29" t="s">
        <v>10</v>
      </c>
      <c r="O4" s="38" t="s">
        <v>14</v>
      </c>
      <c r="P4" s="22" t="s">
        <v>15</v>
      </c>
      <c r="Q4" s="22" t="s">
        <v>16</v>
      </c>
      <c r="R4" s="35" t="s">
        <v>17</v>
      </c>
      <c r="S4" s="22" t="s">
        <v>18</v>
      </c>
      <c r="T4" s="60" t="s">
        <v>19</v>
      </c>
      <c r="U4" s="22" t="s">
        <v>20</v>
      </c>
      <c r="V4" s="22" t="s">
        <v>21</v>
      </c>
      <c r="W4" s="57" t="s">
        <v>22</v>
      </c>
    </row>
    <row r="5" spans="1:23" ht="50.1" customHeight="1" x14ac:dyDescent="0.25">
      <c r="A5" s="44" t="s">
        <v>36</v>
      </c>
      <c r="B5" s="4" t="s">
        <v>25</v>
      </c>
      <c r="C5" s="23">
        <f>國中!G2</f>
        <v>85.8</v>
      </c>
      <c r="D5" s="23">
        <f>國中!G3</f>
        <v>84.7</v>
      </c>
      <c r="E5" s="23">
        <f>國中!G4</f>
        <v>85</v>
      </c>
      <c r="F5" s="23">
        <f>國中!G5</f>
        <v>84</v>
      </c>
      <c r="G5" s="23">
        <f>國中!G6</f>
        <v>84.7</v>
      </c>
      <c r="H5" s="23">
        <f>國中!G7</f>
        <v>84.9</v>
      </c>
      <c r="I5" s="23">
        <f>國中!G8</f>
        <v>84.5</v>
      </c>
      <c r="J5" s="23">
        <f>國中!G9</f>
        <v>86</v>
      </c>
      <c r="K5" s="23">
        <f>國中!G10</f>
        <v>84.2</v>
      </c>
      <c r="L5" s="23">
        <f>國中!G11</f>
        <v>85.2</v>
      </c>
      <c r="M5" s="23">
        <f>國中!G12</f>
        <v>84.8</v>
      </c>
      <c r="N5" s="26">
        <f>國中!G13</f>
        <v>84.3</v>
      </c>
      <c r="O5" s="28">
        <f>高中!G2</f>
        <v>83</v>
      </c>
      <c r="P5" s="23">
        <f>高中!G3</f>
        <v>79</v>
      </c>
      <c r="Q5" s="23">
        <f>高中!G4</f>
        <v>78.599999999999994</v>
      </c>
      <c r="R5" s="23">
        <f>高中!G5</f>
        <v>85.2</v>
      </c>
      <c r="S5" s="23">
        <f>高中!G6</f>
        <v>79.400000000000006</v>
      </c>
      <c r="T5" s="24">
        <f>高中!G7</f>
        <v>82</v>
      </c>
      <c r="U5" s="23">
        <f>高中!G8</f>
        <v>81.599999999999994</v>
      </c>
      <c r="V5" s="23">
        <f>高中!G9</f>
        <v>80</v>
      </c>
      <c r="W5" s="41">
        <f>高中!G10</f>
        <v>78.400000000000006</v>
      </c>
    </row>
    <row r="6" spans="1:23" ht="50.1" customHeight="1" x14ac:dyDescent="0.25">
      <c r="A6" s="44"/>
      <c r="B6" s="4" t="s">
        <v>26</v>
      </c>
      <c r="C6" s="23">
        <f>獎懲!I11</f>
        <v>80</v>
      </c>
      <c r="D6" s="23">
        <f>獎懲!I12</f>
        <v>80</v>
      </c>
      <c r="E6" s="23">
        <f>獎懲!I13</f>
        <v>80</v>
      </c>
      <c r="F6" s="23">
        <f>獎懲!I14</f>
        <v>80</v>
      </c>
      <c r="G6" s="23">
        <f>獎懲!I15</f>
        <v>80</v>
      </c>
      <c r="H6" s="23">
        <f>獎懲!I16</f>
        <v>80</v>
      </c>
      <c r="I6" s="23">
        <f>獎懲!I17</f>
        <v>80</v>
      </c>
      <c r="J6" s="23">
        <f>獎懲!I18</f>
        <v>80</v>
      </c>
      <c r="K6" s="23">
        <f>獎懲!I19</f>
        <v>82.8</v>
      </c>
      <c r="L6" s="23">
        <f>獎懲!I20</f>
        <v>80</v>
      </c>
      <c r="M6" s="23">
        <f>獎懲!I21</f>
        <v>80</v>
      </c>
      <c r="N6" s="26">
        <f>獎懲!I22</f>
        <v>80</v>
      </c>
      <c r="O6" s="28">
        <f>獎懲!I2</f>
        <v>80</v>
      </c>
      <c r="P6" s="23">
        <f>獎懲!I3</f>
        <v>80</v>
      </c>
      <c r="Q6" s="23">
        <f>獎懲!I4</f>
        <v>80</v>
      </c>
      <c r="R6" s="23">
        <f>獎懲!I5</f>
        <v>80</v>
      </c>
      <c r="S6" s="23">
        <f>獎懲!I6</f>
        <v>80</v>
      </c>
      <c r="T6" s="24">
        <f>獎懲!I7</f>
        <v>80</v>
      </c>
      <c r="U6" s="23">
        <f>獎懲!I8</f>
        <v>80</v>
      </c>
      <c r="V6" s="23">
        <f>獎懲!I9</f>
        <v>80</v>
      </c>
      <c r="W6" s="41">
        <f>獎懲!I10</f>
        <v>80</v>
      </c>
    </row>
    <row r="7" spans="1:23" ht="50.1" customHeight="1" x14ac:dyDescent="0.25">
      <c r="A7" s="44" t="s">
        <v>28</v>
      </c>
      <c r="B7" s="4" t="s">
        <v>27</v>
      </c>
      <c r="C7" s="23">
        <f>國中!G16</f>
        <v>85.8</v>
      </c>
      <c r="D7" s="23">
        <f>國中!G17</f>
        <v>85.2</v>
      </c>
      <c r="E7" s="23">
        <f>國中!G18</f>
        <v>84.8</v>
      </c>
      <c r="F7" s="23">
        <f>國中!G19</f>
        <v>84</v>
      </c>
      <c r="G7" s="23">
        <f>國中!G20</f>
        <v>85</v>
      </c>
      <c r="H7" s="23">
        <f>國中!G21</f>
        <v>85</v>
      </c>
      <c r="I7" s="23">
        <f>國中!G22</f>
        <v>84.8</v>
      </c>
      <c r="J7" s="23">
        <f>國中!G23</f>
        <v>84.6</v>
      </c>
      <c r="K7" s="24">
        <f>國中!G24</f>
        <v>85.6</v>
      </c>
      <c r="L7" s="23">
        <f>國中!G25</f>
        <v>84.6</v>
      </c>
      <c r="M7" s="23">
        <f>國中!G26</f>
        <v>84.6</v>
      </c>
      <c r="N7" s="26">
        <f>國中!G27</f>
        <v>84.2</v>
      </c>
      <c r="O7" s="28">
        <f>高中!G14</f>
        <v>83.2</v>
      </c>
      <c r="P7" s="23">
        <f>高中!G15</f>
        <v>81.599999999999994</v>
      </c>
      <c r="Q7" s="23">
        <v>80.03</v>
      </c>
      <c r="R7" s="23">
        <f>高中!G17</f>
        <v>82.4</v>
      </c>
      <c r="S7" s="23">
        <v>80.37</v>
      </c>
      <c r="T7" s="24">
        <f>高中!G19</f>
        <v>80.599999999999994</v>
      </c>
      <c r="U7" s="23">
        <v>80.33</v>
      </c>
      <c r="V7" s="23">
        <v>80.150000000000006</v>
      </c>
      <c r="W7" s="41">
        <f>高中!G22</f>
        <v>80.2</v>
      </c>
    </row>
    <row r="8" spans="1:23" ht="50.1" customHeight="1" x14ac:dyDescent="0.25">
      <c r="A8" s="44"/>
      <c r="B8" s="4" t="s">
        <v>24</v>
      </c>
      <c r="C8" s="23">
        <v>80</v>
      </c>
      <c r="D8" s="23">
        <v>80</v>
      </c>
      <c r="E8" s="23">
        <v>80</v>
      </c>
      <c r="F8" s="23">
        <v>80</v>
      </c>
      <c r="G8" s="23">
        <v>80</v>
      </c>
      <c r="H8" s="23">
        <v>80</v>
      </c>
      <c r="I8" s="23">
        <v>80</v>
      </c>
      <c r="J8" s="23">
        <v>80</v>
      </c>
      <c r="K8" s="23">
        <v>80</v>
      </c>
      <c r="L8" s="23">
        <v>80</v>
      </c>
      <c r="M8" s="23">
        <v>80</v>
      </c>
      <c r="N8" s="26">
        <v>80</v>
      </c>
      <c r="O8" s="28">
        <v>80</v>
      </c>
      <c r="P8" s="23">
        <v>80</v>
      </c>
      <c r="Q8" s="23">
        <v>80</v>
      </c>
      <c r="R8" s="23">
        <v>80</v>
      </c>
      <c r="S8" s="23">
        <v>80</v>
      </c>
      <c r="T8" s="24">
        <v>80</v>
      </c>
      <c r="U8" s="23">
        <v>80</v>
      </c>
      <c r="V8" s="23">
        <v>80</v>
      </c>
      <c r="W8" s="41">
        <v>80</v>
      </c>
    </row>
    <row r="9" spans="1:23" ht="50.1" customHeight="1" x14ac:dyDescent="0.25">
      <c r="A9" s="5" t="s">
        <v>23</v>
      </c>
      <c r="B9" s="4" t="s">
        <v>23</v>
      </c>
      <c r="C9" s="23">
        <v>81</v>
      </c>
      <c r="D9" s="23">
        <f>特別加扣!D12</f>
        <v>80</v>
      </c>
      <c r="E9" s="23">
        <f>特別加扣!D13</f>
        <v>80</v>
      </c>
      <c r="F9" s="23">
        <f>特別加扣!D14</f>
        <v>80</v>
      </c>
      <c r="G9" s="23">
        <f>特別加扣!D15</f>
        <v>80</v>
      </c>
      <c r="H9" s="23">
        <f>特別加扣!D16</f>
        <v>80</v>
      </c>
      <c r="I9" s="23">
        <f>特別加扣!D17</f>
        <v>80</v>
      </c>
      <c r="J9" s="23">
        <f>特別加扣!D18</f>
        <v>80</v>
      </c>
      <c r="K9" s="23">
        <v>82</v>
      </c>
      <c r="L9" s="23">
        <f>特別加扣!D20</f>
        <v>80</v>
      </c>
      <c r="M9" s="23">
        <f>特別加扣!D21</f>
        <v>80</v>
      </c>
      <c r="N9" s="26">
        <f>特別加扣!D22</f>
        <v>80</v>
      </c>
      <c r="O9" s="28">
        <f>特別加扣!D2</f>
        <v>80</v>
      </c>
      <c r="P9" s="23">
        <f>特別加扣!D3</f>
        <v>80</v>
      </c>
      <c r="Q9" s="23">
        <f>特別加扣!D4</f>
        <v>80</v>
      </c>
      <c r="R9" s="23">
        <f>特別加扣!D5</f>
        <v>80</v>
      </c>
      <c r="S9" s="23">
        <f>特別加扣!D6</f>
        <v>80</v>
      </c>
      <c r="T9" s="24">
        <f>特別加扣!D7</f>
        <v>80</v>
      </c>
      <c r="U9" s="23">
        <f>特別加扣!D8</f>
        <v>80</v>
      </c>
      <c r="V9" s="23">
        <f>特別加扣!D9</f>
        <v>80</v>
      </c>
      <c r="W9" s="41">
        <f>特別加扣!D10</f>
        <v>80</v>
      </c>
    </row>
    <row r="10" spans="1:23" ht="50.1" customHeight="1" x14ac:dyDescent="0.25">
      <c r="A10" s="45" t="s">
        <v>29</v>
      </c>
      <c r="B10" s="46"/>
      <c r="C10" s="23">
        <f t="shared" ref="C10:W10" si="0">C5*0.4+C6*0.1+C7*0.25+C8*0.2+C9*0.05</f>
        <v>83.82</v>
      </c>
      <c r="D10" s="23">
        <f t="shared" si="0"/>
        <v>83.18</v>
      </c>
      <c r="E10" s="23">
        <f t="shared" si="0"/>
        <v>83.2</v>
      </c>
      <c r="F10" s="23">
        <f t="shared" si="0"/>
        <v>82.6</v>
      </c>
      <c r="G10" s="23">
        <f t="shared" si="0"/>
        <v>83.13</v>
      </c>
      <c r="H10" s="23">
        <f>H5*0.4+H6*0.1+H7*0.25+H8*0.2+H9*0.05</f>
        <v>83.210000000000008</v>
      </c>
      <c r="I10" s="23">
        <f>I5*0.4+I6*0.1+I7*0.25+I8*0.2+I9*0.05</f>
        <v>83</v>
      </c>
      <c r="J10" s="23">
        <f>J5*0.4+J6*0.1+J7*0.25+J8*0.2+J9*0.05</f>
        <v>83.55</v>
      </c>
      <c r="K10" s="23">
        <f>K5*0.4+K6*0.1+K7*0.25+K8*0.2+K9*0.05</f>
        <v>83.46</v>
      </c>
      <c r="L10" s="23">
        <f t="shared" si="0"/>
        <v>83.23</v>
      </c>
      <c r="M10" s="23">
        <f t="shared" si="0"/>
        <v>83.07</v>
      </c>
      <c r="N10" s="26">
        <f t="shared" si="0"/>
        <v>82.77</v>
      </c>
      <c r="O10" s="28">
        <f t="shared" si="0"/>
        <v>82</v>
      </c>
      <c r="P10" s="23">
        <f>P5*0.4+P6*0.1+P7*0.25+P8*0.2+P9*0.05</f>
        <v>80</v>
      </c>
      <c r="Q10" s="23">
        <f t="shared" si="0"/>
        <v>79.447499999999991</v>
      </c>
      <c r="R10" s="23">
        <f t="shared" si="0"/>
        <v>82.68</v>
      </c>
      <c r="S10" s="23">
        <f t="shared" si="0"/>
        <v>79.852500000000006</v>
      </c>
      <c r="T10" s="24">
        <f t="shared" si="0"/>
        <v>80.95</v>
      </c>
      <c r="U10" s="23">
        <f t="shared" si="0"/>
        <v>80.722499999999997</v>
      </c>
      <c r="V10" s="23">
        <f t="shared" si="0"/>
        <v>80.037499999999994</v>
      </c>
      <c r="W10" s="41">
        <f t="shared" si="0"/>
        <v>79.41</v>
      </c>
    </row>
    <row r="11" spans="1:23" ht="33" customHeight="1" thickBot="1" x14ac:dyDescent="0.3">
      <c r="A11" s="47" t="s">
        <v>30</v>
      </c>
      <c r="B11" s="48"/>
      <c r="C11" s="43">
        <f>RANK(C10,$C$10:N10)</f>
        <v>1</v>
      </c>
      <c r="D11" s="27">
        <f>RANK(D10,$C$10:N10)</f>
        <v>7</v>
      </c>
      <c r="E11" s="42">
        <f>RANK(E10,$C$10:N10)</f>
        <v>6</v>
      </c>
      <c r="F11" s="33">
        <f>RANK(F10,$C$10:N10)</f>
        <v>12</v>
      </c>
      <c r="G11" s="27">
        <f>RANK(G10,$C$10:N10)</f>
        <v>8</v>
      </c>
      <c r="H11" s="27">
        <f>RANK(H10,$C$10:N10)</f>
        <v>5</v>
      </c>
      <c r="I11" s="27">
        <f>RANK(I10,$C$10:N10)</f>
        <v>10</v>
      </c>
      <c r="J11" s="36">
        <f>RANK(J10,$C$10:N10)</f>
        <v>2</v>
      </c>
      <c r="K11" s="36">
        <f>RANK(K10,$C$10:N10)</f>
        <v>3</v>
      </c>
      <c r="L11" s="27">
        <f>RANK(L10,$C$10:N10)</f>
        <v>4</v>
      </c>
      <c r="M11" s="27">
        <f>RANK(M10,$C$10:N10)</f>
        <v>9</v>
      </c>
      <c r="N11" s="30">
        <f>RANK(N10,$C$10:N10)</f>
        <v>11</v>
      </c>
      <c r="O11" s="37">
        <f>RANK(O10,$O$10:W10)</f>
        <v>2</v>
      </c>
      <c r="P11" s="34">
        <f>RANK(P10,$O$10:W10)</f>
        <v>6</v>
      </c>
      <c r="Q11" s="34">
        <f>RANK(Q10,$O$10:W10)</f>
        <v>8</v>
      </c>
      <c r="R11" s="39">
        <f>RANK(R10,$O$10:W10)</f>
        <v>1</v>
      </c>
      <c r="S11" s="34">
        <f>RANK(S10,$O$10:W10)</f>
        <v>7</v>
      </c>
      <c r="T11" s="59">
        <f>RANK(T10,$O$10:W10)</f>
        <v>3</v>
      </c>
      <c r="U11" s="40">
        <f>RANK(U10,$O$10:W10)</f>
        <v>4</v>
      </c>
      <c r="V11" s="34">
        <f>RANK(V10,$O$10:W10)</f>
        <v>5</v>
      </c>
      <c r="W11" s="58">
        <f>RANK(W10,$O$10:W10)</f>
        <v>9</v>
      </c>
    </row>
    <row r="12" spans="1:23" ht="17.25" thickTop="1" x14ac:dyDescent="0.25"/>
    <row r="13" spans="1:23" x14ac:dyDescent="0.25">
      <c r="A13" s="7" t="s">
        <v>31</v>
      </c>
      <c r="H13" s="15" t="s">
        <v>32</v>
      </c>
      <c r="P13" s="25" t="s">
        <v>33</v>
      </c>
    </row>
  </sheetData>
  <protectedRanges>
    <protectedRange sqref="C5:W9" name="範圍1"/>
  </protectedRanges>
  <mergeCells count="9">
    <mergeCell ref="A7:A8"/>
    <mergeCell ref="A10:B10"/>
    <mergeCell ref="A11:B11"/>
    <mergeCell ref="A1:W1"/>
    <mergeCell ref="A2:W2"/>
    <mergeCell ref="A3:A4"/>
    <mergeCell ref="B3:B4"/>
    <mergeCell ref="C3:W3"/>
    <mergeCell ref="A5:A6"/>
  </mergeCells>
  <phoneticPr fontId="4" type="noConversion"/>
  <pageMargins left="0.35433070866141736" right="0.5118110236220472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4"/>
  <sheetViews>
    <sheetView workbookViewId="0">
      <selection activeCell="F11" sqref="F11"/>
    </sheetView>
  </sheetViews>
  <sheetFormatPr defaultColWidth="9" defaultRowHeight="38.25" x14ac:dyDescent="0.25"/>
  <cols>
    <col min="1" max="1" width="9" style="11"/>
    <col min="2" max="2" width="42.375" style="11" bestFit="1" customWidth="1"/>
    <col min="3" max="3" width="12.75" style="11" customWidth="1"/>
    <col min="4" max="16384" width="9" style="11"/>
  </cols>
  <sheetData>
    <row r="2" spans="2:3" x14ac:dyDescent="0.25">
      <c r="B2" s="10" t="s">
        <v>42</v>
      </c>
      <c r="C2" s="10"/>
    </row>
    <row r="3" spans="2:3" x14ac:dyDescent="0.25">
      <c r="B3" s="10" t="s">
        <v>39</v>
      </c>
      <c r="C3" s="12" t="s">
        <v>43</v>
      </c>
    </row>
    <row r="4" spans="2:3" x14ac:dyDescent="0.25">
      <c r="B4" s="10" t="s">
        <v>40</v>
      </c>
      <c r="C4" s="12" t="s">
        <v>44</v>
      </c>
    </row>
    <row r="5" spans="2:3" x14ac:dyDescent="0.25">
      <c r="B5" s="10" t="s">
        <v>41</v>
      </c>
      <c r="C5" s="12" t="s">
        <v>45</v>
      </c>
    </row>
    <row r="6" spans="2:3" x14ac:dyDescent="0.25">
      <c r="B6" s="10" t="s">
        <v>61</v>
      </c>
      <c r="C6" s="12" t="s">
        <v>64</v>
      </c>
    </row>
    <row r="7" spans="2:3" x14ac:dyDescent="0.25">
      <c r="B7" s="10" t="s">
        <v>62</v>
      </c>
      <c r="C7" s="12" t="s">
        <v>65</v>
      </c>
    </row>
    <row r="8" spans="2:3" x14ac:dyDescent="0.25">
      <c r="B8" s="10" t="s">
        <v>63</v>
      </c>
      <c r="C8" s="12" t="s">
        <v>66</v>
      </c>
    </row>
    <row r="9" spans="2:3" x14ac:dyDescent="0.25">
      <c r="B9" s="10" t="s">
        <v>59</v>
      </c>
      <c r="C9" s="12" t="s">
        <v>60</v>
      </c>
    </row>
    <row r="10" spans="2:3" x14ac:dyDescent="0.25">
      <c r="B10" s="10" t="s">
        <v>47</v>
      </c>
      <c r="C10" s="13">
        <v>-1</v>
      </c>
    </row>
    <row r="11" spans="2:3" x14ac:dyDescent="0.25">
      <c r="B11" s="10" t="s">
        <v>58</v>
      </c>
      <c r="C11" s="12" t="s">
        <v>46</v>
      </c>
    </row>
    <row r="12" spans="2:3" x14ac:dyDescent="0.25">
      <c r="B12" s="10" t="s">
        <v>48</v>
      </c>
      <c r="C12" s="13">
        <v>-1</v>
      </c>
    </row>
    <row r="13" spans="2:3" x14ac:dyDescent="0.25">
      <c r="C13" s="14"/>
    </row>
    <row r="14" spans="2:3" x14ac:dyDescent="0.25">
      <c r="C14" s="14"/>
    </row>
  </sheetData>
  <phoneticPr fontId="1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1</vt:i4>
      </vt:variant>
    </vt:vector>
  </HeadingPairs>
  <TitlesOfParts>
    <vt:vector size="7" baseType="lpstr">
      <vt:lpstr>國中</vt:lpstr>
      <vt:lpstr>高中</vt:lpstr>
      <vt:lpstr>特別加扣</vt:lpstr>
      <vt:lpstr>獎懲</vt:lpstr>
      <vt:lpstr>成績評比</vt:lpstr>
      <vt:lpstr>加分說明</vt:lpstr>
      <vt:lpstr>成績評比!Print_Area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tyrone0417</dc:creator>
  <cp:lastModifiedBy>Windows 使用者</cp:lastModifiedBy>
  <cp:lastPrinted>2020-05-29T09:34:19Z</cp:lastPrinted>
  <dcterms:created xsi:type="dcterms:W3CDTF">2010-09-02T06:56:55Z</dcterms:created>
  <dcterms:modified xsi:type="dcterms:W3CDTF">2021-09-13T05:52:58Z</dcterms:modified>
</cp:coreProperties>
</file>